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75" windowWidth="27795" windowHeight="13860"/>
  </bookViews>
  <sheets>
    <sheet name="2016" sheetId="1" r:id="rId1"/>
    <sheet name="2016 (Llei Patr.)" sheetId="2" r:id="rId2"/>
  </sheets>
  <definedNames>
    <definedName name="_xlnm._FilterDatabase" localSheetId="0" hidden="1">'2016'!$A$2:$K$141</definedName>
    <definedName name="ESERT" localSheetId="0">'2016'!#REF!</definedName>
    <definedName name="ESERT" localSheetId="1">'2016 (Llei Patr.)'!#REF!</definedName>
  </definedNames>
  <calcPr calcId="145621"/>
</workbook>
</file>

<file path=xl/calcChain.xml><?xml version="1.0" encoding="utf-8"?>
<calcChain xmlns="http://schemas.openxmlformats.org/spreadsheetml/2006/main">
  <c r="E5" i="2"/>
  <c r="F139" i="1"/>
  <c r="F134"/>
  <c r="F130"/>
  <c r="F129"/>
  <c r="E128"/>
  <c r="F125"/>
  <c r="E125"/>
  <c r="F117"/>
  <c r="F107"/>
  <c r="F106"/>
  <c r="F101"/>
  <c r="F100"/>
  <c r="F99"/>
  <c r="F92"/>
  <c r="E92"/>
  <c r="F91"/>
  <c r="F90"/>
  <c r="F89" s="1"/>
  <c r="E89"/>
  <c r="E81"/>
  <c r="E78"/>
  <c r="F77"/>
  <c r="F75"/>
  <c r="F74"/>
  <c r="XDN69"/>
  <c r="E64"/>
  <c r="E61"/>
  <c r="F60"/>
  <c r="F59"/>
  <c r="F58"/>
  <c r="F57"/>
  <c r="E56"/>
  <c r="F54"/>
  <c r="E49"/>
  <c r="F40"/>
  <c r="E39"/>
  <c r="E30"/>
  <c r="E29"/>
  <c r="E28"/>
  <c r="E13"/>
  <c r="F9"/>
  <c r="E77" l="1"/>
  <c r="F128"/>
  <c r="F56"/>
</calcChain>
</file>

<file path=xl/comments1.xml><?xml version="1.0" encoding="utf-8"?>
<comments xmlns="http://schemas.openxmlformats.org/spreadsheetml/2006/main">
  <authors>
    <author xml:space="preserve">Carla Estevez </author>
  </authors>
  <commentList>
    <comment ref="K73" authorId="0">
      <text>
        <r>
          <rPr>
            <b/>
            <sz val="9"/>
            <color indexed="81"/>
            <rFont val="Tahoma"/>
            <family val="2"/>
          </rPr>
          <t>Ampliació termini execució fins a 21/04/2017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<sst xmlns="http://schemas.openxmlformats.org/spreadsheetml/2006/main" count="1029" uniqueCount="452">
  <si>
    <t>NÚM. EXP.</t>
  </si>
  <si>
    <t>OBJECTE</t>
  </si>
  <si>
    <t>SOL·LICITANT</t>
  </si>
  <si>
    <t>CPA 2008</t>
  </si>
  <si>
    <t>CPV</t>
  </si>
  <si>
    <t>DATA INICI EXPEDIENT</t>
  </si>
  <si>
    <t>IMPORT LICITACIÓ</t>
  </si>
  <si>
    <t>IMPORT ADJ.</t>
  </si>
  <si>
    <t>EMPR. ADJUDICATÀRIA</t>
  </si>
  <si>
    <t>SISTEMA ADJ.</t>
  </si>
  <si>
    <t>DATA ADJUDICACIÓ</t>
  </si>
  <si>
    <t>DATA CONTRACTE</t>
  </si>
  <si>
    <t>TERMINI D'EXECUCIÓ</t>
  </si>
  <si>
    <t>NIF ADJUD.</t>
  </si>
  <si>
    <t>RPC</t>
  </si>
  <si>
    <t>TRAMÈS</t>
  </si>
  <si>
    <t>extingit</t>
  </si>
  <si>
    <t>Informe Data liquidat</t>
  </si>
  <si>
    <t>(aaaa/mm/dd)</t>
  </si>
  <si>
    <t>001/16.SV</t>
  </si>
  <si>
    <t>Servei mant. llicència Symantec per al SI</t>
  </si>
  <si>
    <t>62.02.30</t>
  </si>
  <si>
    <t>72000000-5</t>
  </si>
  <si>
    <t>SISTEMES CAD GIRONA SLU</t>
  </si>
  <si>
    <t>negociat</t>
  </si>
  <si>
    <t>--</t>
  </si>
  <si>
    <t>02/04/16 a 01/04/17</t>
  </si>
  <si>
    <t>002/16.SV</t>
  </si>
  <si>
    <t>Servei mant. llicències Airwave Wireless Management Suite</t>
  </si>
  <si>
    <t>SUMINISTROS, IMPORTACIONES Y MANTENIMIENTOS ELECTRÓNICOS SA (SERMICRO)</t>
  </si>
  <si>
    <t>07/04/16 a 06/04/17</t>
  </si>
  <si>
    <t>003/16.O</t>
  </si>
  <si>
    <t>Obra reforma mòduls M-7 i M-8 del Campus Montilivi per adaptar-los a gimnàs i vestidors del Servei d'Esports</t>
  </si>
  <si>
    <t>Joan Roca</t>
  </si>
  <si>
    <t>41.00.40</t>
  </si>
  <si>
    <t>45000000-7</t>
  </si>
  <si>
    <t>TANCAT</t>
  </si>
  <si>
    <t>obert</t>
  </si>
  <si>
    <t>2,5 mesos</t>
  </si>
  <si>
    <t>2 anys</t>
  </si>
  <si>
    <t>004/16.SV</t>
  </si>
  <si>
    <t>Servei mant. llicència WhatsUp del SI</t>
  </si>
  <si>
    <t>17/04/16 a 16/04/17</t>
  </si>
  <si>
    <t xml:space="preserve">005/16.SV </t>
  </si>
  <si>
    <t>Servei i suport de 60 llicències VMWare inici 5/5/2016</t>
  </si>
  <si>
    <t>INFOREIN SA</t>
  </si>
  <si>
    <t>05/05/16 a 04/05/17</t>
  </si>
  <si>
    <t>006/16.SV</t>
  </si>
  <si>
    <t>Servei de vigilància i seguretat a Barri Vell</t>
  </si>
  <si>
    <t>80.10.12</t>
  </si>
  <si>
    <t>79714000-2</t>
  </si>
  <si>
    <t>INSTAL·LACIONS I SAT IBERCOM 2 SL</t>
  </si>
  <si>
    <t>01/08/16 a 21/07/18</t>
  </si>
  <si>
    <t>"</t>
  </si>
  <si>
    <t>01/03/16 a 31/12/16</t>
  </si>
  <si>
    <t>Anualitat 2017</t>
  </si>
  <si>
    <t>01/01/18 a 21/07/18</t>
  </si>
  <si>
    <t>007/16.SV</t>
  </si>
  <si>
    <t>Servei assegurances accidents, mobilitat i assistència en viatge cursos 2016/17 i 2017/18</t>
  </si>
  <si>
    <t>Lot 1. Accidents:</t>
  </si>
  <si>
    <t>65.12.11</t>
  </si>
  <si>
    <t>66512000-2</t>
  </si>
  <si>
    <t>MAPFRE VIDA, SA DE SEGUROS Y REASEGUROS SOBRE LA VIDA HUMANA</t>
  </si>
  <si>
    <t xml:space="preserve">      -Estudiants</t>
  </si>
  <si>
    <t>9,50 €/pers.</t>
  </si>
  <si>
    <t xml:space="preserve">      -Participants en excavacions arqueològiques</t>
  </si>
  <si>
    <t>10,50 €/pers.</t>
  </si>
  <si>
    <t>Lot 2. Mobilitat</t>
  </si>
  <si>
    <t>65.12.11 65.12.12 65.12.71</t>
  </si>
  <si>
    <t>66512000-2 66514100-7</t>
  </si>
  <si>
    <t>segons barem</t>
  </si>
  <si>
    <t>DESERT</t>
  </si>
  <si>
    <t>Lot 3. Assistència en viatge</t>
  </si>
  <si>
    <t>65.12.71</t>
  </si>
  <si>
    <t xml:space="preserve">      -Amb rescat a la muntanya i pràctica esport</t>
  </si>
  <si>
    <t>9,00 €/pers.</t>
  </si>
  <si>
    <t xml:space="preserve">      -Sense rescat a la muntanya i pràct. Esport</t>
  </si>
  <si>
    <t>3,00 €/pers.</t>
  </si>
  <si>
    <t>008/16.SV</t>
  </si>
  <si>
    <t>Servei de manteniment, suport i actualització de les llicències d'accés a ServiceNow del SI</t>
  </si>
  <si>
    <t>58.29.31 58.29.32 58.29.50</t>
  </si>
  <si>
    <t>48000000-8</t>
  </si>
  <si>
    <t>SILVER STORM SOLUTIONS, SL</t>
  </si>
  <si>
    <t>17/05/2016 a 16/05/2019</t>
  </si>
  <si>
    <t>01/05/16 a 30/04/17</t>
  </si>
  <si>
    <t>01/05/16 a 30/04/18</t>
  </si>
  <si>
    <t>01/05/16 a 30/04/19</t>
  </si>
  <si>
    <t>009/16.S</t>
  </si>
  <si>
    <t>Subm. i distribució de 18.975 carpetes de l'estudiant per al curs 2016/2017</t>
  </si>
  <si>
    <t>17.21.15</t>
  </si>
  <si>
    <t>22852000-7</t>
  </si>
  <si>
    <t>IMPREMTA PAGÈS SL</t>
  </si>
  <si>
    <t xml:space="preserve"> --</t>
  </si>
  <si>
    <t>segons terminis parcials establ. al plec</t>
  </si>
  <si>
    <t>010/16.SV</t>
  </si>
  <si>
    <t>Servei d'assegurança de responsabilitat civil d'administradors i personal d'alta direcció de la Universitat de Girona</t>
  </si>
  <si>
    <t>65.12.50</t>
  </si>
  <si>
    <t>66516000-0 66516500-5</t>
  </si>
  <si>
    <t>AIG EUROPE LIMITED SUCURSAL EN ESPAÑA</t>
  </si>
  <si>
    <t>19/05/16 a 18/05/17</t>
  </si>
  <si>
    <t>010/16.SV-01</t>
  </si>
  <si>
    <t>Pròrroga del servei d'assegurança de responsabilitat civil d'administradors i personal d'alta direcció de la Universitat de Girona</t>
  </si>
  <si>
    <t>pròrroga</t>
  </si>
  <si>
    <t>18/05/17 a 17/05/18</t>
  </si>
  <si>
    <t>011/16.SV</t>
  </si>
  <si>
    <t>Servei de gestió i administració d'allotjament per a la Universitat de Girona</t>
  </si>
  <si>
    <t>55.20.19</t>
  </si>
  <si>
    <t>98341100-6</t>
  </si>
  <si>
    <t>RESIDENCIAS DE ESTUDIANTES, SA</t>
  </si>
  <si>
    <t>01/07/16 a 30/06/17</t>
  </si>
  <si>
    <t>011/16.SV-01</t>
  </si>
  <si>
    <t>Pròrroga del servei de gestió i administració d'allotjament per a la UdG</t>
  </si>
  <si>
    <t>01/07/17 a 30/06/18</t>
  </si>
  <si>
    <t>012/16.SV</t>
  </si>
  <si>
    <t>Servei d'assegurances de les embarcacions de la UdG</t>
  </si>
  <si>
    <t>65.12.35</t>
  </si>
  <si>
    <t>66510000-8</t>
  </si>
  <si>
    <t>FIATC MUTUA DE SEGUROS Y REASEGUROS A PRIMA FIJA</t>
  </si>
  <si>
    <t>07/16/2016</t>
  </si>
  <si>
    <t>013/16.S</t>
  </si>
  <si>
    <t>Subm. i instal·lació de mobiliari per al nou laboratori del Dert. Ciències Mèdiques ubicat al PCiT</t>
  </si>
  <si>
    <t>31.09.13</t>
  </si>
  <si>
    <t>39180000-7</t>
  </si>
  <si>
    <t>KÖTTERMANN SYSTEMLABOR SA</t>
  </si>
  <si>
    <t>45 dies</t>
  </si>
  <si>
    <t>014/16.S</t>
  </si>
  <si>
    <t>Actualització i suport associat de les llicències Red Hat Linux (juny16/17)</t>
  </si>
  <si>
    <t>58.29.3</t>
  </si>
  <si>
    <t>INGREDA SYSTEMS SL</t>
  </si>
  <si>
    <t>16/06/16 a 15/06/2017</t>
  </si>
  <si>
    <t>015/16.S</t>
  </si>
  <si>
    <t>llicències ManageEngine (juny16/juny17)</t>
  </si>
  <si>
    <t>21/06/16 a 27/06/2017</t>
  </si>
  <si>
    <t>016/16.O</t>
  </si>
  <si>
    <t>Obra adequació instal·lació climatització del nivell 0 de la Facultat de Dret</t>
  </si>
  <si>
    <t>43.22.12</t>
  </si>
  <si>
    <t>45331000-6</t>
  </si>
  <si>
    <t>OSG SERVEIS GRUP SLU</t>
  </si>
  <si>
    <t>2 mesos</t>
  </si>
  <si>
    <t>017/16.S</t>
  </si>
  <si>
    <t>Adquisició i instal·lació d'un espectròmetre de masses per al Dept. de Química</t>
  </si>
  <si>
    <t>26.51.53</t>
  </si>
  <si>
    <t>38433100-0</t>
  </si>
  <si>
    <t>AGILENT TECHNOLOGIES SL</t>
  </si>
  <si>
    <t>negociat excl.</t>
  </si>
  <si>
    <t>1 mes</t>
  </si>
  <si>
    <t>018/16.S</t>
  </si>
  <si>
    <t>Adquisicíó d'un sistema d'anàlisi d'expressió, detecció i genotipat d'àcids nucleics per al grup de recerca de Patologia Vegetal</t>
  </si>
  <si>
    <t>29.56.25</t>
  </si>
  <si>
    <t>33000000-0</t>
  </si>
  <si>
    <t>LIFE TECHNOLOGIES SA</t>
  </si>
  <si>
    <t>42 dies</t>
  </si>
  <si>
    <t>019/16.S</t>
  </si>
  <si>
    <t>Submnistrament, instal·lació i configuració clúster de càlcul de computació GPUs</t>
  </si>
  <si>
    <t>26.20.14</t>
  </si>
  <si>
    <t>30200000-1</t>
  </si>
  <si>
    <t>SISTEMAS INFORMÁTICOS EUROPEOS SL</t>
  </si>
  <si>
    <t>30 dies</t>
  </si>
  <si>
    <t>020/16.SV</t>
  </si>
  <si>
    <t>Mant. equipament informàtic multimarca</t>
  </si>
  <si>
    <t>95.11.10</t>
  </si>
  <si>
    <t>50312000-5</t>
  </si>
  <si>
    <t>HARDWARE &amp; PARTS SA</t>
  </si>
  <si>
    <t>11/07/16 a 10/07/17</t>
  </si>
  <si>
    <t>De 11/07/2016 a 31/12/2016</t>
  </si>
  <si>
    <t>De 01/01/2017 a 10/07/2017</t>
  </si>
  <si>
    <t>021/16.O</t>
  </si>
  <si>
    <t>Obres d’acabat de restauració del claustre gòtic i d’espais del soterrani de l’edifici Sant Domènec</t>
  </si>
  <si>
    <t>45214400-4</t>
  </si>
  <si>
    <t>XIUCARGOL GESTIÓ I CONSTRUCCIÓ D'OBRES SLU</t>
  </si>
  <si>
    <t>Ampliat el termini fins a 03/03/2017</t>
  </si>
  <si>
    <t>022/16.O</t>
  </si>
  <si>
    <t>Obres d’urbanització i reordenació de l’entorn de l’edifici CIAE en zona de pícnic. Campus Montilivi</t>
  </si>
  <si>
    <t>42.99.12</t>
  </si>
  <si>
    <t>45112700-02</t>
  </si>
  <si>
    <t>XAVIER ALSINA SA</t>
  </si>
  <si>
    <t>1,5 mesos</t>
  </si>
  <si>
    <t>023/16.S</t>
  </si>
  <si>
    <t>Actualització i suport associat de les 20 llicències Red Hat (setembre16/17)</t>
  </si>
  <si>
    <t>INGREDA SYSTEM SL</t>
  </si>
  <si>
    <t>04/09/16 a 03/09/17</t>
  </si>
  <si>
    <t>024/16.S</t>
  </si>
  <si>
    <t>Actualització de les llicències Adobe i suport associat per a la UdG</t>
  </si>
  <si>
    <t>ID GRUP SA</t>
  </si>
  <si>
    <t>01/09/16 a 31/08/17</t>
  </si>
  <si>
    <t>025/16.O</t>
  </si>
  <si>
    <t xml:space="preserve">Obres de reforma de l’ala nord-est, planta baixa, de l’edifici “Les Àligues” </t>
  </si>
  <si>
    <t>COMSA SERVICE FACILITY MANAGEMENT SAU</t>
  </si>
  <si>
    <t>5 mesos</t>
  </si>
  <si>
    <t>025-16.O-01</t>
  </si>
  <si>
    <t>Modificació contracte obres de reforma de l’ala nord-est, planta baixa, de l’edifici “Les Àligues”</t>
  </si>
  <si>
    <t>modificació</t>
  </si>
  <si>
    <t>4 mesos</t>
  </si>
  <si>
    <t>026/16.SV</t>
  </si>
  <si>
    <t>Serveis de comercial per a la representació de la UdG a Iberoamèrica</t>
  </si>
  <si>
    <t>78.30.13</t>
  </si>
  <si>
    <t>79990000-0</t>
  </si>
  <si>
    <t>1 any</t>
  </si>
  <si>
    <t>Lot 1. Com. a Perú, Colòmbia i Equador</t>
  </si>
  <si>
    <t>CONSULTORÍA PARA LA UNIVERSIDAD Y LA EMPRESA SL</t>
  </si>
  <si>
    <t>Lot 2. Comercial a Mèxic</t>
  </si>
  <si>
    <t>RENATA ARNAIZ MANCEBO DEL CASTILLO</t>
  </si>
  <si>
    <t>027/16.S</t>
  </si>
  <si>
    <t>Actualització de les llicències Ghost i suport associat per a la UdG</t>
  </si>
  <si>
    <t>INFORDISA SA</t>
  </si>
  <si>
    <t>29/09/16 a 28/09/17</t>
  </si>
  <si>
    <t>028/16.S</t>
  </si>
  <si>
    <t>Actualització de la llicència del programari de tarifació telefònica cHar i suport associat per a la UdG</t>
  </si>
  <si>
    <t>INTEGRACIONES DIGITALES GOLD SL</t>
  </si>
  <si>
    <t>029/16.S</t>
  </si>
  <si>
    <t xml:space="preserve">Actualització llicències i soport de software per a aplicacions amb captura de dades reales - EPS </t>
  </si>
  <si>
    <t>NATIONAL INSTRUMENTS SPAIN SL</t>
  </si>
  <si>
    <t>030/16.S</t>
  </si>
  <si>
    <t>Actualització de les llicènces Veritas Backup Exec i suport associat (octubre16/17) per a la UdG</t>
  </si>
  <si>
    <t>031/16.SV</t>
  </si>
  <si>
    <t>Servei mant. del software Learning Space per a  l'aula d'Habilitats Clímiques</t>
  </si>
  <si>
    <t>63.11.13</t>
  </si>
  <si>
    <t>72267000-4</t>
  </si>
  <si>
    <t>MEDICAL SIMULATOR SL</t>
  </si>
  <si>
    <t>16/09/16 a 15/09/20</t>
  </si>
  <si>
    <t>De 16/09/16 a 15/09/17</t>
  </si>
  <si>
    <t>De 16/09/16 a 15/09/18</t>
  </si>
  <si>
    <t>De 16/09/16 a 15/09/19</t>
  </si>
  <si>
    <t>De 16/09/16 a 15/09/20</t>
  </si>
  <si>
    <t>032/16.S</t>
  </si>
  <si>
    <t>Subm. i instal·lació d'un HPLC analític (grup LIPPSO)</t>
  </si>
  <si>
    <t>38432200-4</t>
  </si>
  <si>
    <t>AGILENT TECHNOLOGIES SPAIN, SL</t>
  </si>
  <si>
    <t>033/16.S</t>
  </si>
  <si>
    <t xml:space="preserve">Actualització de les llicènces Veritas Backup Exec i suport associat (desembre16/17) </t>
  </si>
  <si>
    <t>SUMINISTROS, IMPORTACIONES Y MANTENIMIENTOS ELECTRÓNICOS, SA</t>
  </si>
  <si>
    <t>12/12/16 a 20/12/17</t>
  </si>
  <si>
    <t>034/16.S</t>
  </si>
  <si>
    <t xml:space="preserve">Actualització de la llicència Academic VMWare i suport associat (desembre16/17) </t>
  </si>
  <si>
    <t>23/12/16 a 22/12/17</t>
  </si>
  <si>
    <t>035/16.S</t>
  </si>
  <si>
    <t>Subm. i distribució de material d'oficina divers, consumibles d'informàtica i papereria, a preus unitaris</t>
  </si>
  <si>
    <t>17.23.1 28.23.25 28.23.26</t>
  </si>
  <si>
    <t>30125100-2 30125110-5 30192000-1 30199000-1</t>
  </si>
  <si>
    <t>preus unitaris</t>
  </si>
  <si>
    <t>LYRECO ESPAÑA SA</t>
  </si>
  <si>
    <t>3 anys</t>
  </si>
  <si>
    <t>2017: 19/03/2017 a 31/12/2017</t>
  </si>
  <si>
    <t>2018: 01/01/2018 a 31/12/2018</t>
  </si>
  <si>
    <t>2019: 01/01/2019 a 31/12/2019</t>
  </si>
  <si>
    <t>2020: 01/01/2020 a 18/03/2020</t>
  </si>
  <si>
    <t>036/16.S ad</t>
  </si>
  <si>
    <t>Mant. servei signatura electrònica centralitzada TrustedX Appliance Edition</t>
  </si>
  <si>
    <t>SAFELAYER SECURE COMMUNICATIONS SA</t>
  </si>
  <si>
    <t>01/01/2017 a 31/12/2017</t>
  </si>
  <si>
    <t>037/16.S ad</t>
  </si>
  <si>
    <t>Actualització de les llicències Citrix per al SI</t>
  </si>
  <si>
    <t>SUMINISTROS, IMPORTACIONES Y MANTENIMIENTOS ELECTRÓNICOS SA</t>
  </si>
  <si>
    <t>01/01/17 a 31/12/17</t>
  </si>
  <si>
    <t>038/16.S ad</t>
  </si>
  <si>
    <t>Actualització de la llicència de la plataforma IPAM del SI</t>
  </si>
  <si>
    <t>MICROSISTEMES SA</t>
  </si>
  <si>
    <t>039/16.S ad</t>
  </si>
  <si>
    <t>Actualització de les llicències RHELA per al SI</t>
  </si>
  <si>
    <t xml:space="preserve">INFORDISA SA </t>
  </si>
  <si>
    <t>24/01/17 a 23/12/18</t>
  </si>
  <si>
    <t>040/16.S</t>
  </si>
  <si>
    <t>Subm. inst. d'una ampliació del clúster de càlcul de l'IQCC</t>
  </si>
  <si>
    <t>SUPER MICRO COMPUTER SPAIN SL</t>
  </si>
  <si>
    <t>1 mes + 1 mes</t>
  </si>
  <si>
    <t>041/16.S ad</t>
  </si>
  <si>
    <t>Actualització de les llicències SPSS de IBM</t>
  </si>
  <si>
    <t>INTERNATIONAL BUSINESS MACHINES SA</t>
  </si>
  <si>
    <t>042/16.SV ad</t>
  </si>
  <si>
    <r>
      <t xml:space="preserve">Servei de mant. dispositiu criptogràfic </t>
    </r>
    <r>
      <rPr>
        <i/>
        <sz val="10"/>
        <color theme="1"/>
        <rFont val="Arial"/>
        <family val="2"/>
      </rPr>
      <t>Thales</t>
    </r>
    <r>
      <rPr>
        <sz val="10"/>
        <color theme="1"/>
        <rFont val="Arial"/>
        <family val="2"/>
      </rPr>
      <t xml:space="preserve"> per a la UdG</t>
    </r>
  </si>
  <si>
    <t>043/16.S ad</t>
  </si>
  <si>
    <t xml:space="preserve">Actualització de la llicència Academic VMWare i suport associat (març17/18) </t>
  </si>
  <si>
    <t>DESESTIMENT</t>
  </si>
  <si>
    <t>04/03/17 a 03/03/18</t>
  </si>
  <si>
    <t>044/16.SV ad</t>
  </si>
  <si>
    <t>Servei d'assegurances d'accidents per al personal de la UdG i d'assistència en viatge per a la comunitat universitària</t>
  </si>
  <si>
    <t>65.12.11  65.12.71</t>
  </si>
  <si>
    <t>66512100-3 66514100-7</t>
  </si>
  <si>
    <t>Anualitat 2017:</t>
  </si>
  <si>
    <t>Lot 1. Accidents del personal</t>
  </si>
  <si>
    <t>66512100-3</t>
  </si>
  <si>
    <t>AXA SEGUROS GENERALES SA DE SEGUROS Y REASEGUROS</t>
  </si>
  <si>
    <t>01/04/17 A 31/03/19</t>
  </si>
  <si>
    <t>Lot 2: Assistència en viatge</t>
  </si>
  <si>
    <t>66514100-7</t>
  </si>
  <si>
    <t>-</t>
  </si>
  <si>
    <t>Anualitat 2018:</t>
  </si>
  <si>
    <t xml:space="preserve">AXA SEGUROS GENERALES </t>
  </si>
  <si>
    <t>01/04/17 a 31/03/19</t>
  </si>
  <si>
    <t>AMPLIACIONS i/o MODIFICACIONS / PRÒRROGUES de contractes generats amb anterioritat:</t>
  </si>
  <si>
    <t>IMPORT RC</t>
  </si>
  <si>
    <t>DATA LICIT. DOGC</t>
  </si>
  <si>
    <t>035/10.SV-02</t>
  </si>
  <si>
    <t>Pròrroga del servei d'assessorament en temes fiscals i comptables de la UdG</t>
  </si>
  <si>
    <t>69.20.3</t>
  </si>
  <si>
    <t>79200000-6</t>
  </si>
  <si>
    <t>DELOITTE ASESORES TRIBUTARIOS SL</t>
  </si>
  <si>
    <t>Període 01/04/16 a 31/12/16</t>
  </si>
  <si>
    <t>01/04/16 a 31/12/16</t>
  </si>
  <si>
    <t>Període 01/01/17 a 31/03/17</t>
  </si>
  <si>
    <t>01/01/17 a 31/03/17</t>
  </si>
  <si>
    <t>001/14.SV-01</t>
  </si>
  <si>
    <t>Pròrroga del servei d'auditoria dels comptes anuals 2013 I 2014 i de projectes R+D a informar durant el 2014 I 2015</t>
  </si>
  <si>
    <t>69.20.10</t>
  </si>
  <si>
    <t>79212100-4</t>
  </si>
  <si>
    <t>ATD AUDITORES SECTOR PÚBLICO SL</t>
  </si>
  <si>
    <t>Lot 1: auditoria dels comptes exercicis 2015 i 2016</t>
  </si>
  <si>
    <t>" (any 2017)</t>
  </si>
  <si>
    <t>Lot 2: audit. Projectes competitius i conv. finanç...</t>
  </si>
  <si>
    <t>009/12.SV-06</t>
  </si>
  <si>
    <t>Modificació contracte fotocòpies i reprografia per inclusió de venda de marxandatge</t>
  </si>
  <si>
    <t xml:space="preserve">82.19.11 </t>
  </si>
  <si>
    <t>79521000-5 / 79521000-2</t>
  </si>
  <si>
    <t>GIROCOPI SL</t>
  </si>
  <si>
    <t>15/02/2016 a 31/08/2016</t>
  </si>
  <si>
    <t>007/14.SV-01</t>
  </si>
  <si>
    <t>Pròrroga del servei de mant. equipament cientificotècnic de la Fac. de Medicina</t>
  </si>
  <si>
    <t>33.13.12</t>
  </si>
  <si>
    <t>50324200-4</t>
  </si>
  <si>
    <t>01/04/2016 a 31/03/2018</t>
  </si>
  <si>
    <t>01/04/2016 a 31/12/2016</t>
  </si>
  <si>
    <t>01/01/2018 a 31/03/2018</t>
  </si>
  <si>
    <t>002/15.SV-01</t>
  </si>
  <si>
    <t>Pròrroga de renovació del subministrament de llicències Suite Antivirus Trend Micro</t>
  </si>
  <si>
    <t>58.29.32</t>
  </si>
  <si>
    <t>48760000-3 48761000-0</t>
  </si>
  <si>
    <t>TELECOMUNICACIONES Y ENERGÍA SA</t>
  </si>
  <si>
    <t>01/04/16 a 31/03/17</t>
  </si>
  <si>
    <t>003/14.SV-01</t>
  </si>
  <si>
    <t>Pròrroga Servei de mant. del cablejat de comunicacions de la UdG</t>
  </si>
  <si>
    <t>61.90.10</t>
  </si>
  <si>
    <t>50332000-1</t>
  </si>
  <si>
    <t>INTEGRACIONES INTEGRALES GOLD SL</t>
  </si>
  <si>
    <t>1/06/16 a 31/05/17</t>
  </si>
  <si>
    <t>01/06/16 a 31/12/16</t>
  </si>
  <si>
    <t>01/01/17 a 31/05/17</t>
  </si>
  <si>
    <t>050/14.SV-02</t>
  </si>
  <si>
    <t xml:space="preserve">Pròrroga del mant. infraestructura HP de sistemes del Servei Informàtic </t>
  </si>
  <si>
    <t>95.11.1</t>
  </si>
  <si>
    <t>5031200-5</t>
  </si>
  <si>
    <t>HEWLETT PACKARD SERVICIOS ESPAÑA SL</t>
  </si>
  <si>
    <t>01/04/2016 a 31/03/17</t>
  </si>
  <si>
    <t>008/15.SV-01</t>
  </si>
  <si>
    <t>Pròrroga del servei de mant. programa d'arxiu Pandora per a la UdG</t>
  </si>
  <si>
    <t>CRAN CONSULTING SL</t>
  </si>
  <si>
    <t>015/14.SV-03</t>
  </si>
  <si>
    <t>Pròrroga del servei d'auxiliars de cap de setmana, control de porta, etc, Biblioteques Barri Vell i Montilivi</t>
  </si>
  <si>
    <t>98341140-8</t>
  </si>
  <si>
    <t>SERVEIS INTEGRALS DE FINQUES URBANES SL</t>
  </si>
  <si>
    <t>01/06/16 a 31/05/2018</t>
  </si>
  <si>
    <t>Any 2016: juny, octubre, novembre i desembre</t>
  </si>
  <si>
    <t>Any 2017: gener, febrer, març, abril, maig, juny, octubre, novembre i desembre</t>
  </si>
  <si>
    <t>Any 2018: gener, febrer, març, abril i maig</t>
  </si>
  <si>
    <t>016/12.SV-03</t>
  </si>
  <si>
    <t xml:space="preserve">Pròrroga serv.cafeteria i màq.exp. de beure i menjar de les Facultats Ciències, Dret, Medicina, Infermeria </t>
  </si>
  <si>
    <t>56.10.19</t>
  </si>
  <si>
    <t>55330000-2    55330000-3</t>
  </si>
  <si>
    <t>JINI HOSTELERIA SL</t>
  </si>
  <si>
    <t>01/08/2016 a 31/07/2018</t>
  </si>
  <si>
    <t>LOT 2: Fac. Ciències i màquines expenedores</t>
  </si>
  <si>
    <t>LOT 3: Fac. Dret i màquines expenedores</t>
  </si>
  <si>
    <t>LOT 5: Fac. Medicina i Infermeria i màq. expenedores</t>
  </si>
  <si>
    <t>014/14.SV-01</t>
  </si>
  <si>
    <t>Pròrroga cafeteria Facultat d'Econòmiques i Empresarials</t>
  </si>
  <si>
    <t>55330000-2 55330000-3</t>
  </si>
  <si>
    <t>01/08/16 a 31/07/18</t>
  </si>
  <si>
    <t>005/15.SV -01</t>
  </si>
  <si>
    <t>Pròrroga del servei mant. del Sistema Storage Bull de la UdG</t>
  </si>
  <si>
    <t>26.20.16</t>
  </si>
  <si>
    <t>50312600-1</t>
  </si>
  <si>
    <t>BULL ESPAÑA SA</t>
  </si>
  <si>
    <t>01/07/2016 a 30/06/2017</t>
  </si>
  <si>
    <t>D'01/07/16 a 31/12/16</t>
  </si>
  <si>
    <t>01/07/16 a 31/12/16</t>
  </si>
  <si>
    <t>D'01/01/17 a 30/06/17</t>
  </si>
  <si>
    <t>01/01/17 a 30/06/17</t>
  </si>
  <si>
    <t>064/06.SP-10</t>
  </si>
  <si>
    <t>Pròrroga servei cafeteria Pavellons centrals</t>
  </si>
  <si>
    <t>55322000-3 / 55330000-2 / 55410000-7</t>
  </si>
  <si>
    <t>DISTRIBUCIONES HOTELERAS CATALANAS SA</t>
  </si>
  <si>
    <t>01/08/16 a 31/07/17</t>
  </si>
  <si>
    <t>015/15.SV-01</t>
  </si>
  <si>
    <t xml:space="preserve">Pròrroga del servei de mant. de les llicències Matlab </t>
  </si>
  <si>
    <t>THE MATHWORKS SL</t>
  </si>
  <si>
    <t>020/15.SV-01</t>
  </si>
  <si>
    <t xml:space="preserve">Prestació del servei de desenvolupaments evolutius del sistema de gestió financera "Àliga" de la UdG (Derivat de l'acord marc Lot 1) </t>
  </si>
  <si>
    <t>62.01.11</t>
  </si>
  <si>
    <t>72262000-9</t>
  </si>
  <si>
    <t>SII CONCATEL SL</t>
  </si>
  <si>
    <t>derivat acord marc</t>
  </si>
  <si>
    <t>01/09/16 a 31/12/16</t>
  </si>
  <si>
    <t>009/12.SV-07</t>
  </si>
  <si>
    <t xml:space="preserve">Pròrroga del servei de fotocòpies, reprografia, escaneig  i impressió a traves d’equips d’autoservei per al PDI, PAS i estudiants als locals de diferents campus, més de venda de material d’oficina, utillatge informàtic, llibres i revistes </t>
  </si>
  <si>
    <t>025/12.SV-01</t>
  </si>
  <si>
    <t>Modificació del serv.cafeteria i màq.exp. de beure i menjar per Fac.Lletres, Educació i Psic. i EPS- LOT 1: Fac. de Lletres i Turisme i màq. Expenedores. Incorporació 2 màquines expenedores</t>
  </si>
  <si>
    <t>DISTR. HOTELERAS CATALANAS - DHOCSA</t>
  </si>
  <si>
    <t>05/07/2016 - 31/12/16</t>
  </si>
  <si>
    <t>012/15.SV-01</t>
  </si>
  <si>
    <t>Pròrroga mant./suport tècnic del programa Juniper x a Biblioteca</t>
  </si>
  <si>
    <t>91.90.10</t>
  </si>
  <si>
    <t>50330000-7</t>
  </si>
  <si>
    <t>01/01/17 a 31/08/17</t>
  </si>
  <si>
    <t>017/15.SV-01</t>
  </si>
  <si>
    <t>Pròrroga servei mant. del sistema de control de presencia automatitzat de la UdG</t>
  </si>
  <si>
    <t>58.29.13</t>
  </si>
  <si>
    <t>48960000-5</t>
  </si>
  <si>
    <t>INTERNATIONAL SOFTMACHINE SYSTEMS SL</t>
  </si>
  <si>
    <t>01/10/16 a 30/09/17</t>
  </si>
  <si>
    <t>Anualitat 2016</t>
  </si>
  <si>
    <t>010/15.SV-01</t>
  </si>
  <si>
    <t>Modificació serveis de gestió i administració de lloguer de 20 places d'aparcament del c/ Castell de Peralada, 18 - supressió de 2 places</t>
  </si>
  <si>
    <t>68.32.13</t>
  </si>
  <si>
    <t>98351000-8</t>
  </si>
  <si>
    <t>DO2DE GIRONA SL</t>
  </si>
  <si>
    <t>01/09/2016 a 31/08/2017</t>
  </si>
  <si>
    <t>De 01/09/16 a 31/12/16</t>
  </si>
  <si>
    <t>De 01/01/17 a 31/08/17</t>
  </si>
  <si>
    <t>021/15.SV-01</t>
  </si>
  <si>
    <t>Servei mant. i suport del sistema adAS per al SI</t>
  </si>
  <si>
    <t>62.02.3</t>
  </si>
  <si>
    <t xml:space="preserve">AUDITORIA Y CONSULTORIA DE PRIVACIDAD Y SEGURIDAD SL </t>
  </si>
  <si>
    <t>01/01/2017 A 31/12/2017</t>
  </si>
  <si>
    <t>025/12.SV-02</t>
  </si>
  <si>
    <t>Serv.cafeteria i màq.exp. de beure i menjar per Fac.Lletres, Educació i Psic. i EPS</t>
  </si>
  <si>
    <t>01/01/17 A 31/07/18</t>
  </si>
  <si>
    <t>LOT 1: Fac. de Lletres i Turisme i màq. expenedores</t>
  </si>
  <si>
    <t>01/01/17 a 31/07/18</t>
  </si>
  <si>
    <t>LOT 2: Fac. Educació i Psicologia i màq. Expenedores</t>
  </si>
  <si>
    <t>LOT 3: EPS-P1 i màquines expenedores</t>
  </si>
  <si>
    <t>018/15.S-01</t>
  </si>
  <si>
    <t>Subm. de 36 equips informàtics homologats (derivat de l'acord marc d'homologació d'equipament informàtic - Lot 1: ordinadors de sobretaula)</t>
  </si>
  <si>
    <t>26.20.1</t>
  </si>
  <si>
    <t>15 dies</t>
  </si>
  <si>
    <t>LOT 1: 20 ordinadors de sobretaula de prestacions superiors per als laboratoris d'Automàtica Industrial i Sistemes Intel·ligents</t>
  </si>
  <si>
    <t>LOT 2: 16 ordinadors de sobretaula d'altes prestacions per als laboratoris d'energia, Calor i Fred Industrial</t>
  </si>
  <si>
    <t>DATA LICIT. BOE</t>
  </si>
  <si>
    <t>DATA LICIT. BOP</t>
  </si>
  <si>
    <t>DATA LICIT. PERFIL</t>
  </si>
  <si>
    <t>DATA LICIT. PREMSA (PUNT)</t>
  </si>
  <si>
    <t>DATA LICIT. PREMSA (DdG)</t>
  </si>
  <si>
    <t>001/16.PT</t>
  </si>
  <si>
    <t>Alienació de l’immoble ubicat al carrer Argenteria núm. 19 de la ciutat de Girona</t>
  </si>
  <si>
    <t>gerent</t>
  </si>
  <si>
    <t>DITA CONSULTING SL</t>
  </si>
  <si>
    <t>B63671267</t>
  </si>
  <si>
    <t>subhasta</t>
  </si>
  <si>
    <t xml:space="preserve"> -</t>
  </si>
  <si>
    <t>002/16.PT</t>
  </si>
  <si>
    <t>Alienació d'un equip frigorífic ubicat en el CNTA, c/ Pic de Peguera, 9 de Girona</t>
  </si>
  <si>
    <t>desert</t>
  </si>
  <si>
    <t>003/16.PT</t>
  </si>
  <si>
    <t>DADES DE CONTRACTACIÓ DE LA UNIVERSITAT DE GIRONA 2016</t>
  </si>
</sst>
</file>

<file path=xl/styles.xml><?xml version="1.0" encoding="utf-8"?>
<styleSheet xmlns="http://schemas.openxmlformats.org/spreadsheetml/2006/main">
  <numFmts count="7">
    <numFmt numFmtId="6" formatCode="#,##0\ &quot;€&quot;;[Red]\-#,##0\ &quot;€&quot;"/>
    <numFmt numFmtId="8" formatCode="#,##0.00\ &quot;€&quot;;[Red]\-#,##0.00\ &quot;€&quot;"/>
    <numFmt numFmtId="44" formatCode="_-* #,##0.00\ &quot;€&quot;_-;\-* #,##0.00\ &quot;€&quot;_-;_-* &quot;-&quot;??\ &quot;€&quot;_-;_-@_-"/>
    <numFmt numFmtId="164" formatCode="#,##0\ [$€];[Red]\-#,##0\ [$€]"/>
    <numFmt numFmtId="165" formatCode="#,##0.00\ [$€-42D];[Red]\-#,##0.00\ [$€-42D]"/>
    <numFmt numFmtId="166" formatCode="dd/mm/yy"/>
    <numFmt numFmtId="167" formatCode="#,##0.00\ &quot;€&quot;"/>
  </numFmts>
  <fonts count="26">
    <font>
      <sz val="10"/>
      <name val="MS Sans Serif"/>
      <family val="2"/>
    </font>
    <font>
      <sz val="10"/>
      <name val="MS Sans Serif"/>
      <family val="2"/>
    </font>
    <font>
      <b/>
      <sz val="8"/>
      <name val="Arial"/>
      <family val="2"/>
    </font>
    <font>
      <b/>
      <sz val="9"/>
      <name val="Arial"/>
      <family val="2"/>
    </font>
    <font>
      <b/>
      <sz val="9.5"/>
      <name val="Arial"/>
      <family val="2"/>
    </font>
    <font>
      <b/>
      <sz val="9.5"/>
      <color rgb="FF00B050"/>
      <name val="Arial"/>
      <family val="2"/>
    </font>
    <font>
      <b/>
      <sz val="9.5"/>
      <color theme="1" tint="0.499984740745262"/>
      <name val="Arial"/>
      <family val="2"/>
    </font>
    <font>
      <b/>
      <sz val="10"/>
      <color theme="1" tint="0.499984740745262"/>
      <name val="Arial"/>
      <family val="2"/>
    </font>
    <font>
      <sz val="10"/>
      <name val="Arial"/>
      <family val="2"/>
    </font>
    <font>
      <sz val="10"/>
      <color rgb="FFFF0000"/>
      <name val="Arial"/>
      <family val="2"/>
    </font>
    <font>
      <sz val="10"/>
      <color theme="1"/>
      <name val="Arial"/>
      <family val="2"/>
    </font>
    <font>
      <sz val="9.5"/>
      <name val="Arial"/>
      <family val="2"/>
    </font>
    <font>
      <sz val="10"/>
      <color rgb="FF000000"/>
      <name val="Arial"/>
      <family val="2"/>
    </font>
    <font>
      <b/>
      <sz val="9"/>
      <color theme="1"/>
      <name val="Arial"/>
      <family val="2"/>
    </font>
    <font>
      <sz val="9"/>
      <name val="Arial"/>
      <family val="2"/>
    </font>
    <font>
      <sz val="9.5"/>
      <color theme="1"/>
      <name val="Arial"/>
      <family val="2"/>
    </font>
    <font>
      <sz val="9"/>
      <color theme="1"/>
      <name val="Arial"/>
      <family val="2"/>
    </font>
    <font>
      <i/>
      <sz val="10"/>
      <color theme="1"/>
      <name val="Arial"/>
      <family val="2"/>
    </font>
    <font>
      <i/>
      <sz val="10"/>
      <name val="Arial"/>
      <family val="2"/>
    </font>
    <font>
      <sz val="9"/>
      <color rgb="FFFF0000"/>
      <name val="Arial"/>
      <family val="2"/>
    </font>
    <font>
      <b/>
      <sz val="9.5"/>
      <color theme="1"/>
      <name val="Arial"/>
      <family val="2"/>
    </font>
    <font>
      <b/>
      <sz val="8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.5"/>
      <color rgb="FFFF0000"/>
      <name val="Arial"/>
      <family val="2"/>
    </font>
    <font>
      <sz val="20"/>
      <color theme="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3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indexed="64"/>
      </right>
      <top/>
      <bottom style="medium">
        <color auto="1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</cellStyleXfs>
  <cellXfs count="564">
    <xf numFmtId="0" fontId="0" fillId="0" borderId="0" xfId="0"/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 wrapText="1"/>
    </xf>
    <xf numFmtId="165" fontId="2" fillId="0" borderId="1" xfId="2" applyNumberFormat="1" applyFont="1" applyBorder="1" applyAlignment="1">
      <alignment horizontal="center" vertical="center" wrapText="1"/>
    </xf>
    <xf numFmtId="165" fontId="2" fillId="0" borderId="1" xfId="2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166" fontId="2" fillId="0" borderId="1" xfId="0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3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2" fillId="0" borderId="0" xfId="0" applyFont="1" applyAlignment="1">
      <alignment vertical="center"/>
    </xf>
    <xf numFmtId="49" fontId="4" fillId="0" borderId="6" xfId="0" applyNumberFormat="1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14" fontId="4" fillId="0" borderId="7" xfId="0" applyNumberFormat="1" applyFont="1" applyBorder="1" applyAlignment="1">
      <alignment horizontal="center" vertical="center"/>
    </xf>
    <xf numFmtId="165" fontId="4" fillId="0" borderId="6" xfId="2" applyNumberFormat="1" applyFont="1" applyBorder="1" applyAlignment="1">
      <alignment horizontal="center" vertical="center"/>
    </xf>
    <xf numFmtId="165" fontId="4" fillId="0" borderId="7" xfId="2" applyNumberFormat="1" applyFont="1" applyBorder="1" applyAlignment="1">
      <alignment horizontal="center" vertical="center"/>
    </xf>
    <xf numFmtId="0" fontId="5" fillId="0" borderId="6" xfId="0" applyFont="1" applyBorder="1" applyAlignment="1">
      <alignment horizontal="left" vertical="center" wrapText="1"/>
    </xf>
    <xf numFmtId="166" fontId="4" fillId="0" borderId="7" xfId="0" applyNumberFormat="1" applyFont="1" applyBorder="1" applyAlignment="1">
      <alignment horizontal="center" vertical="center"/>
    </xf>
    <xf numFmtId="166" fontId="4" fillId="0" borderId="6" xfId="0" applyNumberFormat="1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4" fillId="2" borderId="2" xfId="0" applyFont="1" applyFill="1" applyBorder="1" applyAlignment="1">
      <alignment vertical="center"/>
    </xf>
    <xf numFmtId="0" fontId="4" fillId="0" borderId="9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1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0" borderId="12" xfId="0" applyFont="1" applyBorder="1" applyAlignment="1">
      <alignment horizontal="left" vertical="center"/>
    </xf>
    <xf numFmtId="0" fontId="8" fillId="0" borderId="12" xfId="0" applyFont="1" applyBorder="1" applyAlignment="1">
      <alignment vertical="center"/>
    </xf>
    <xf numFmtId="0" fontId="8" fillId="0" borderId="12" xfId="0" applyFont="1" applyBorder="1" applyAlignment="1">
      <alignment horizontal="center" vertical="center"/>
    </xf>
    <xf numFmtId="14" fontId="8" fillId="0" borderId="5" xfId="0" applyNumberFormat="1" applyFont="1" applyFill="1" applyBorder="1" applyAlignment="1">
      <alignment horizontal="center" vertical="center"/>
    </xf>
    <xf numFmtId="44" fontId="8" fillId="0" borderId="0" xfId="1" applyFont="1" applyFill="1" applyAlignment="1">
      <alignment horizontal="right" vertical="center"/>
    </xf>
    <xf numFmtId="0" fontId="8" fillId="0" borderId="13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14" fontId="8" fillId="0" borderId="13" xfId="0" applyNumberFormat="1" applyFont="1" applyBorder="1" applyAlignment="1">
      <alignment horizontal="center" vertical="center"/>
    </xf>
    <xf numFmtId="0" fontId="8" fillId="0" borderId="0" xfId="0" applyFont="1" applyFill="1" applyAlignment="1">
      <alignment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12" xfId="0" applyFont="1" applyFill="1" applyBorder="1" applyAlignment="1">
      <alignment horizontal="center" vertical="center"/>
    </xf>
    <xf numFmtId="0" fontId="8" fillId="0" borderId="12" xfId="0" applyFont="1" applyFill="1" applyBorder="1" applyAlignment="1">
      <alignment horizontal="left" vertical="center"/>
    </xf>
    <xf numFmtId="0" fontId="8" fillId="0" borderId="12" xfId="0" applyFont="1" applyFill="1" applyBorder="1" applyAlignment="1">
      <alignment vertical="center"/>
    </xf>
    <xf numFmtId="14" fontId="8" fillId="0" borderId="12" xfId="0" applyNumberFormat="1" applyFont="1" applyFill="1" applyBorder="1" applyAlignment="1">
      <alignment horizontal="center" vertical="center"/>
    </xf>
    <xf numFmtId="44" fontId="8" fillId="0" borderId="12" xfId="1" applyFont="1" applyFill="1" applyBorder="1" applyAlignment="1">
      <alignment vertical="center"/>
    </xf>
    <xf numFmtId="0" fontId="8" fillId="0" borderId="0" xfId="0" applyFont="1"/>
    <xf numFmtId="14" fontId="8" fillId="3" borderId="12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Fill="1" applyBorder="1" applyAlignment="1">
      <alignment vertical="center"/>
    </xf>
    <xf numFmtId="0" fontId="8" fillId="0" borderId="12" xfId="0" applyFont="1" applyFill="1" applyBorder="1" applyAlignment="1">
      <alignment horizontal="left" vertical="center" wrapText="1"/>
    </xf>
    <xf numFmtId="44" fontId="9" fillId="0" borderId="12" xfId="1" applyFont="1" applyFill="1" applyBorder="1" applyAlignment="1">
      <alignment horizontal="center" vertical="center"/>
    </xf>
    <xf numFmtId="0" fontId="9" fillId="0" borderId="12" xfId="0" applyFont="1" applyFill="1" applyBorder="1" applyAlignment="1">
      <alignment horizontal="center" vertical="center"/>
    </xf>
    <xf numFmtId="44" fontId="9" fillId="0" borderId="1" xfId="1" applyFont="1" applyFill="1" applyBorder="1" applyAlignment="1">
      <alignment horizontal="center" vertical="center"/>
    </xf>
    <xf numFmtId="8" fontId="8" fillId="0" borderId="12" xfId="0" applyNumberFormat="1" applyFont="1" applyBorder="1"/>
    <xf numFmtId="14" fontId="8" fillId="0" borderId="12" xfId="0" quotePrefix="1" applyNumberFormat="1" applyFont="1" applyFill="1" applyBorder="1" applyAlignment="1">
      <alignment horizontal="center" vertical="center"/>
    </xf>
    <xf numFmtId="0" fontId="8" fillId="0" borderId="12" xfId="0" applyFont="1" applyBorder="1" applyAlignment="1">
      <alignment horizontal="left" vertical="center" wrapText="1"/>
    </xf>
    <xf numFmtId="14" fontId="8" fillId="0" borderId="12" xfId="0" applyNumberFormat="1" applyFont="1" applyBorder="1" applyAlignment="1">
      <alignment horizontal="center" vertical="center"/>
    </xf>
    <xf numFmtId="167" fontId="8" fillId="0" borderId="12" xfId="0" applyNumberFormat="1" applyFont="1" applyBorder="1" applyAlignment="1">
      <alignment vertical="center"/>
    </xf>
    <xf numFmtId="0" fontId="8" fillId="0" borderId="12" xfId="0" quotePrefix="1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10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/>
    </xf>
    <xf numFmtId="14" fontId="10" fillId="0" borderId="1" xfId="0" applyNumberFormat="1" applyFont="1" applyFill="1" applyBorder="1" applyAlignment="1">
      <alignment horizontal="center" vertical="center"/>
    </xf>
    <xf numFmtId="167" fontId="8" fillId="0" borderId="1" xfId="0" applyNumberFormat="1" applyFont="1" applyFill="1" applyBorder="1" applyAlignment="1">
      <alignment vertical="center"/>
    </xf>
    <xf numFmtId="0" fontId="10" fillId="0" borderId="1" xfId="0" applyFont="1" applyFill="1" applyBorder="1" applyAlignment="1">
      <alignment horizontal="center" vertical="center"/>
    </xf>
    <xf numFmtId="0" fontId="8" fillId="0" borderId="0" xfId="0" applyFont="1" applyAlignment="1">
      <alignment horizontal="left" vertical="top"/>
    </xf>
    <xf numFmtId="0" fontId="10" fillId="0" borderId="5" xfId="0" applyFont="1" applyFill="1" applyBorder="1" applyAlignment="1">
      <alignment horizontal="center" vertical="center"/>
    </xf>
    <xf numFmtId="14" fontId="10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4" borderId="5" xfId="0" applyFont="1" applyFill="1" applyBorder="1" applyAlignment="1">
      <alignment horizontal="center" vertical="center"/>
    </xf>
    <xf numFmtId="0" fontId="8" fillId="4" borderId="5" xfId="0" applyFont="1" applyFill="1" applyBorder="1" applyAlignment="1">
      <alignment horizontal="right" vertical="center"/>
    </xf>
    <xf numFmtId="0" fontId="8" fillId="4" borderId="5" xfId="0" applyFont="1" applyFill="1" applyBorder="1" applyAlignment="1">
      <alignment vertical="center"/>
    </xf>
    <xf numFmtId="167" fontId="8" fillId="4" borderId="5" xfId="0" applyNumberFormat="1" applyFont="1" applyFill="1" applyBorder="1" applyAlignment="1">
      <alignment vertical="center"/>
    </xf>
    <xf numFmtId="14" fontId="8" fillId="4" borderId="5" xfId="0" applyNumberFormat="1" applyFont="1" applyFill="1" applyBorder="1" applyAlignment="1">
      <alignment horizontal="center" vertical="center"/>
    </xf>
    <xf numFmtId="0" fontId="10" fillId="4" borderId="5" xfId="0" applyFont="1" applyFill="1" applyBorder="1" applyAlignment="1">
      <alignment horizontal="center" vertical="center"/>
    </xf>
    <xf numFmtId="0" fontId="10" fillId="4" borderId="5" xfId="0" applyFont="1" applyFill="1" applyBorder="1" applyAlignment="1">
      <alignment horizontal="center" vertical="center" wrapText="1"/>
    </xf>
    <xf numFmtId="0" fontId="8" fillId="4" borderId="19" xfId="0" applyFont="1" applyFill="1" applyBorder="1" applyAlignment="1">
      <alignment horizontal="center" vertical="center"/>
    </xf>
    <xf numFmtId="0" fontId="8" fillId="4" borderId="18" xfId="0" applyFont="1" applyFill="1" applyBorder="1" applyAlignment="1">
      <alignment horizontal="right" vertical="center"/>
    </xf>
    <xf numFmtId="0" fontId="8" fillId="4" borderId="18" xfId="0" applyFont="1" applyFill="1" applyBorder="1" applyAlignment="1">
      <alignment vertical="center"/>
    </xf>
    <xf numFmtId="0" fontId="8" fillId="4" borderId="18" xfId="0" applyFont="1" applyFill="1" applyBorder="1" applyAlignment="1">
      <alignment horizontal="center" vertical="center"/>
    </xf>
    <xf numFmtId="0" fontId="8" fillId="5" borderId="0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0" fontId="10" fillId="0" borderId="5" xfId="0" applyFont="1" applyFill="1" applyBorder="1" applyAlignment="1">
      <alignment horizontal="left" vertical="center" wrapText="1"/>
    </xf>
    <xf numFmtId="167" fontId="10" fillId="0" borderId="0" xfId="0" applyNumberFormat="1" applyFont="1" applyFill="1" applyBorder="1" applyAlignment="1">
      <alignment horizontal="right" vertical="center"/>
    </xf>
    <xf numFmtId="0" fontId="8" fillId="0" borderId="5" xfId="0" applyFont="1" applyFill="1" applyBorder="1"/>
    <xf numFmtId="0" fontId="10" fillId="0" borderId="5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/>
    </xf>
    <xf numFmtId="0" fontId="8" fillId="4" borderId="0" xfId="0" applyFont="1" applyFill="1" applyBorder="1" applyAlignment="1">
      <alignment horizontal="center" vertical="center"/>
    </xf>
    <xf numFmtId="0" fontId="10" fillId="4" borderId="5" xfId="0" applyFont="1" applyFill="1" applyBorder="1" applyAlignment="1">
      <alignment horizontal="justify" vertical="justify"/>
    </xf>
    <xf numFmtId="167" fontId="10" fillId="4" borderId="5" xfId="0" quotePrefix="1" applyNumberFormat="1" applyFont="1" applyFill="1" applyBorder="1" applyAlignment="1">
      <alignment horizontal="right" vertical="center"/>
    </xf>
    <xf numFmtId="0" fontId="8" fillId="4" borderId="4" xfId="0" quotePrefix="1" applyFont="1" applyFill="1" applyBorder="1" applyAlignment="1">
      <alignment horizontal="right" vertical="center"/>
    </xf>
    <xf numFmtId="0" fontId="10" fillId="4" borderId="0" xfId="0" applyFont="1" applyFill="1" applyBorder="1" applyAlignment="1">
      <alignment horizontal="center" vertical="center" wrapText="1"/>
    </xf>
    <xf numFmtId="14" fontId="10" fillId="4" borderId="0" xfId="0" applyNumberFormat="1" applyFont="1" applyFill="1" applyBorder="1" applyAlignment="1">
      <alignment horizontal="center" vertical="center" wrapText="1"/>
    </xf>
    <xf numFmtId="14" fontId="10" fillId="4" borderId="5" xfId="0" applyNumberFormat="1" applyFont="1" applyFill="1" applyBorder="1" applyAlignment="1">
      <alignment horizontal="center" vertical="center" wrapText="1"/>
    </xf>
    <xf numFmtId="167" fontId="10" fillId="4" borderId="0" xfId="0" quotePrefix="1" applyNumberFormat="1" applyFont="1" applyFill="1" applyBorder="1" applyAlignment="1">
      <alignment horizontal="right" vertical="center"/>
    </xf>
    <xf numFmtId="0" fontId="10" fillId="4" borderId="0" xfId="0" applyFont="1" applyFill="1" applyBorder="1" applyAlignment="1">
      <alignment horizontal="center" vertical="center"/>
    </xf>
    <xf numFmtId="167" fontId="10" fillId="4" borderId="20" xfId="0" quotePrefix="1" applyNumberFormat="1" applyFont="1" applyFill="1" applyBorder="1" applyAlignment="1">
      <alignment horizontal="right" vertical="center"/>
    </xf>
    <xf numFmtId="0" fontId="8" fillId="4" borderId="21" xfId="0" applyFont="1" applyFill="1" applyBorder="1" applyAlignment="1">
      <alignment horizontal="center" vertical="center"/>
    </xf>
    <xf numFmtId="0" fontId="10" fillId="4" borderId="22" xfId="0" applyFont="1" applyFill="1" applyBorder="1" applyAlignment="1">
      <alignment horizontal="justify" vertical="center"/>
    </xf>
    <xf numFmtId="0" fontId="8" fillId="4" borderId="22" xfId="0" applyFont="1" applyFill="1" applyBorder="1" applyAlignment="1">
      <alignment horizontal="center" vertical="center" wrapText="1"/>
    </xf>
    <xf numFmtId="167" fontId="10" fillId="4" borderId="22" xfId="0" quotePrefix="1" applyNumberFormat="1" applyFont="1" applyFill="1" applyBorder="1" applyAlignment="1">
      <alignment horizontal="center" vertical="center"/>
    </xf>
    <xf numFmtId="0" fontId="9" fillId="4" borderId="21" xfId="0" applyFont="1" applyFill="1" applyBorder="1" applyAlignment="1">
      <alignment horizontal="center" vertical="center"/>
    </xf>
    <xf numFmtId="0" fontId="10" fillId="4" borderId="22" xfId="0" applyFont="1" applyFill="1" applyBorder="1" applyAlignment="1">
      <alignment horizontal="center" vertical="center"/>
    </xf>
    <xf numFmtId="14" fontId="10" fillId="4" borderId="21" xfId="0" applyNumberFormat="1" applyFont="1" applyFill="1" applyBorder="1" applyAlignment="1">
      <alignment horizontal="center" vertical="center" wrapText="1"/>
    </xf>
    <xf numFmtId="0" fontId="9" fillId="4" borderId="22" xfId="0" applyFont="1" applyFill="1" applyBorder="1" applyAlignment="1">
      <alignment horizontal="center" vertical="center"/>
    </xf>
    <xf numFmtId="0" fontId="8" fillId="4" borderId="23" xfId="0" applyFont="1" applyFill="1" applyBorder="1" applyAlignment="1">
      <alignment horizontal="center" vertical="center"/>
    </xf>
    <xf numFmtId="0" fontId="10" fillId="4" borderId="24" xfId="0" applyFont="1" applyFill="1" applyBorder="1" applyAlignment="1">
      <alignment horizontal="justify" vertical="center"/>
    </xf>
    <xf numFmtId="0" fontId="8" fillId="4" borderId="24" xfId="0" applyFont="1" applyFill="1" applyBorder="1" applyAlignment="1">
      <alignment horizontal="center" vertical="center"/>
    </xf>
    <xf numFmtId="0" fontId="8" fillId="4" borderId="24" xfId="0" applyFont="1" applyFill="1" applyBorder="1" applyAlignment="1">
      <alignment horizontal="center" vertical="center" wrapText="1"/>
    </xf>
    <xf numFmtId="167" fontId="10" fillId="4" borderId="24" xfId="0" quotePrefix="1" applyNumberFormat="1" applyFont="1" applyFill="1" applyBorder="1" applyAlignment="1">
      <alignment horizontal="right" vertical="center"/>
    </xf>
    <xf numFmtId="0" fontId="9" fillId="4" borderId="23" xfId="0" applyFont="1" applyFill="1" applyBorder="1" applyAlignment="1">
      <alignment horizontal="center" vertical="center"/>
    </xf>
    <xf numFmtId="0" fontId="10" fillId="4" borderId="24" xfId="0" applyFont="1" applyFill="1" applyBorder="1" applyAlignment="1">
      <alignment horizontal="center" vertical="center"/>
    </xf>
    <xf numFmtId="14" fontId="10" fillId="4" borderId="23" xfId="0" applyNumberFormat="1" applyFont="1" applyFill="1" applyBorder="1" applyAlignment="1">
      <alignment horizontal="center" vertical="center" wrapText="1"/>
    </xf>
    <xf numFmtId="0" fontId="9" fillId="4" borderId="24" xfId="0" applyFont="1" applyFill="1" applyBorder="1" applyAlignment="1">
      <alignment horizontal="center" vertical="center"/>
    </xf>
    <xf numFmtId="0" fontId="8" fillId="4" borderId="5" xfId="0" quotePrefix="1" applyFont="1" applyFill="1" applyBorder="1" applyAlignment="1">
      <alignment horizontal="right" vertical="center"/>
    </xf>
    <xf numFmtId="0" fontId="10" fillId="4" borderId="18" xfId="0" applyFont="1" applyFill="1" applyBorder="1" applyAlignment="1">
      <alignment horizontal="justify" vertical="justify"/>
    </xf>
    <xf numFmtId="167" fontId="10" fillId="4" borderId="19" xfId="0" quotePrefix="1" applyNumberFormat="1" applyFont="1" applyFill="1" applyBorder="1" applyAlignment="1">
      <alignment horizontal="right" vertical="center"/>
    </xf>
    <xf numFmtId="0" fontId="8" fillId="4" borderId="18" xfId="0" quotePrefix="1" applyFont="1" applyFill="1" applyBorder="1" applyAlignment="1">
      <alignment horizontal="right" vertical="center"/>
    </xf>
    <xf numFmtId="0" fontId="10" fillId="4" borderId="18" xfId="0" applyFont="1" applyFill="1" applyBorder="1" applyAlignment="1">
      <alignment horizontal="center" vertical="center" wrapText="1"/>
    </xf>
    <xf numFmtId="0" fontId="10" fillId="4" borderId="19" xfId="0" applyFont="1" applyFill="1" applyBorder="1" applyAlignment="1">
      <alignment horizontal="center" vertical="center" wrapText="1"/>
    </xf>
    <xf numFmtId="0" fontId="10" fillId="4" borderId="18" xfId="0" applyFont="1" applyFill="1" applyBorder="1" applyAlignment="1">
      <alignment horizontal="center" vertical="center"/>
    </xf>
    <xf numFmtId="0" fontId="10" fillId="4" borderId="19" xfId="0" applyFont="1" applyFill="1" applyBorder="1" applyAlignment="1">
      <alignment horizontal="center" vertical="center"/>
    </xf>
    <xf numFmtId="0" fontId="8" fillId="0" borderId="22" xfId="0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44" fontId="8" fillId="0" borderId="5" xfId="1" applyFont="1" applyBorder="1" applyAlignment="1">
      <alignment vertical="center"/>
    </xf>
    <xf numFmtId="0" fontId="8" fillId="0" borderId="0" xfId="0" applyFont="1" applyAlignment="1">
      <alignment horizontal="left" vertical="center"/>
    </xf>
    <xf numFmtId="14" fontId="8" fillId="0" borderId="5" xfId="0" applyNumberFormat="1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10" fillId="0" borderId="12" xfId="0" applyFont="1" applyFill="1" applyBorder="1" applyAlignment="1">
      <alignment horizontal="center" vertical="center" wrapText="1"/>
    </xf>
    <xf numFmtId="14" fontId="10" fillId="0" borderId="12" xfId="0" applyNumberFormat="1" applyFont="1" applyFill="1" applyBorder="1" applyAlignment="1">
      <alignment horizontal="center" vertical="center" wrapText="1"/>
    </xf>
    <xf numFmtId="44" fontId="8" fillId="0" borderId="12" xfId="1" applyFont="1" applyBorder="1" applyAlignment="1">
      <alignment vertical="center"/>
    </xf>
    <xf numFmtId="0" fontId="10" fillId="0" borderId="12" xfId="0" applyFont="1" applyFill="1" applyBorder="1" applyAlignment="1">
      <alignment horizontal="center" vertical="center"/>
    </xf>
    <xf numFmtId="0" fontId="8" fillId="0" borderId="12" xfId="0" applyFont="1" applyBorder="1" applyAlignment="1">
      <alignment horizontal="center" vertical="center" wrapText="1"/>
    </xf>
    <xf numFmtId="0" fontId="8" fillId="0" borderId="25" xfId="0" applyFont="1" applyBorder="1" applyAlignment="1">
      <alignment horizontal="center" vertical="center"/>
    </xf>
    <xf numFmtId="0" fontId="10" fillId="0" borderId="1" xfId="0" applyFont="1" applyFill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44" fontId="8" fillId="0" borderId="1" xfId="1" applyFont="1" applyBorder="1" applyAlignment="1">
      <alignment vertical="center"/>
    </xf>
    <xf numFmtId="0" fontId="8" fillId="0" borderId="1" xfId="0" applyFont="1" applyBorder="1" applyAlignment="1">
      <alignment horizontal="center" vertical="center"/>
    </xf>
    <xf numFmtId="14" fontId="8" fillId="0" borderId="1" xfId="0" applyNumberFormat="1" applyFont="1" applyBorder="1" applyAlignment="1">
      <alignment horizontal="center" vertical="center"/>
    </xf>
    <xf numFmtId="0" fontId="3" fillId="0" borderId="25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4" fontId="13" fillId="0" borderId="1" xfId="0" applyNumberFormat="1" applyFont="1" applyFill="1" applyBorder="1" applyAlignment="1">
      <alignment horizontal="center" vertical="center" wrapText="1"/>
    </xf>
    <xf numFmtId="44" fontId="3" fillId="0" borderId="1" xfId="1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13" fillId="0" borderId="1" xfId="0" applyFont="1" applyFill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10" fillId="0" borderId="16" xfId="0" applyFont="1" applyBorder="1" applyAlignment="1">
      <alignment horizontal="center" vertical="center"/>
    </xf>
    <xf numFmtId="0" fontId="13" fillId="0" borderId="16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left" vertical="center" wrapText="1"/>
    </xf>
    <xf numFmtId="0" fontId="13" fillId="0" borderId="12" xfId="0" applyFont="1" applyFill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/>
    </xf>
    <xf numFmtId="14" fontId="13" fillId="0" borderId="12" xfId="0" applyNumberFormat="1" applyFont="1" applyFill="1" applyBorder="1" applyAlignment="1">
      <alignment horizontal="center" vertical="center" wrapText="1"/>
    </xf>
    <xf numFmtId="44" fontId="3" fillId="0" borderId="12" xfId="1" applyFont="1" applyBorder="1" applyAlignment="1">
      <alignment vertical="center"/>
    </xf>
    <xf numFmtId="0" fontId="3" fillId="0" borderId="12" xfId="0" applyFont="1" applyBorder="1" applyAlignment="1">
      <alignment horizontal="justify" vertical="center"/>
    </xf>
    <xf numFmtId="14" fontId="3" fillId="0" borderId="12" xfId="0" applyNumberFormat="1" applyFont="1" applyFill="1" applyBorder="1" applyAlignment="1">
      <alignment horizontal="center" vertical="center"/>
    </xf>
    <xf numFmtId="0" fontId="3" fillId="0" borderId="12" xfId="0" applyFont="1" applyBorder="1" applyAlignment="1">
      <alignment horizontal="center" vertical="center" wrapText="1"/>
    </xf>
    <xf numFmtId="0" fontId="8" fillId="4" borderId="5" xfId="0" applyFont="1" applyFill="1" applyBorder="1" applyAlignment="1">
      <alignment horizontal="right" vertical="center" wrapText="1"/>
    </xf>
    <xf numFmtId="44" fontId="8" fillId="4" borderId="5" xfId="1" applyFont="1" applyFill="1" applyBorder="1" applyAlignment="1">
      <alignment vertical="center"/>
    </xf>
    <xf numFmtId="0" fontId="8" fillId="4" borderId="18" xfId="0" applyFont="1" applyFill="1" applyBorder="1" applyAlignment="1">
      <alignment horizontal="right" vertical="center" wrapText="1"/>
    </xf>
    <xf numFmtId="44" fontId="8" fillId="4" borderId="18" xfId="1" applyFont="1" applyFill="1" applyBorder="1" applyAlignment="1">
      <alignment vertical="center"/>
    </xf>
    <xf numFmtId="0" fontId="8" fillId="0" borderId="1" xfId="0" applyFont="1" applyBorder="1" applyAlignment="1">
      <alignment vertical="center"/>
    </xf>
    <xf numFmtId="0" fontId="8" fillId="0" borderId="25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10" fillId="0" borderId="25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/>
    </xf>
    <xf numFmtId="44" fontId="10" fillId="0" borderId="1" xfId="1" applyFont="1" applyBorder="1" applyAlignment="1">
      <alignment vertical="center"/>
    </xf>
    <xf numFmtId="0" fontId="10" fillId="0" borderId="1" xfId="0" applyFont="1" applyBorder="1" applyAlignment="1">
      <alignment vertical="center"/>
    </xf>
    <xf numFmtId="14" fontId="10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8" fillId="0" borderId="1" xfId="0" applyFont="1" applyBorder="1"/>
    <xf numFmtId="0" fontId="11" fillId="4" borderId="5" xfId="0" applyFont="1" applyFill="1" applyBorder="1" applyAlignment="1">
      <alignment horizontal="center" vertical="center"/>
    </xf>
    <xf numFmtId="0" fontId="11" fillId="4" borderId="5" xfId="0" applyFont="1" applyFill="1" applyBorder="1" applyAlignment="1">
      <alignment horizontal="right" vertical="center"/>
    </xf>
    <xf numFmtId="0" fontId="11" fillId="4" borderId="5" xfId="0" applyFont="1" applyFill="1" applyBorder="1" applyAlignment="1">
      <alignment vertical="center"/>
    </xf>
    <xf numFmtId="44" fontId="11" fillId="4" borderId="5" xfId="1" applyFont="1" applyFill="1" applyBorder="1" applyAlignment="1">
      <alignment vertical="center"/>
    </xf>
    <xf numFmtId="0" fontId="11" fillId="0" borderId="0" xfId="0" applyFont="1" applyAlignment="1">
      <alignment vertical="center"/>
    </xf>
    <xf numFmtId="0" fontId="11" fillId="4" borderId="18" xfId="0" applyFont="1" applyFill="1" applyBorder="1" applyAlignment="1">
      <alignment horizontal="center" vertical="center"/>
    </xf>
    <xf numFmtId="0" fontId="11" fillId="4" borderId="18" xfId="0" applyFont="1" applyFill="1" applyBorder="1" applyAlignment="1">
      <alignment horizontal="right" vertical="center"/>
    </xf>
    <xf numFmtId="0" fontId="11" fillId="4" borderId="18" xfId="0" applyFont="1" applyFill="1" applyBorder="1" applyAlignment="1">
      <alignment vertical="center"/>
    </xf>
    <xf numFmtId="44" fontId="11" fillId="4" borderId="18" xfId="1" applyFont="1" applyFill="1" applyBorder="1" applyAlignment="1">
      <alignment vertical="center"/>
    </xf>
    <xf numFmtId="8" fontId="8" fillId="0" borderId="1" xfId="1" applyNumberFormat="1" applyFont="1" applyBorder="1" applyAlignment="1">
      <alignment horizontal="center" vertical="center"/>
    </xf>
    <xf numFmtId="14" fontId="8" fillId="0" borderId="1" xfId="0" applyNumberFormat="1" applyFont="1" applyBorder="1" applyAlignment="1">
      <alignment horizontal="center" vertical="center" wrapText="1"/>
    </xf>
    <xf numFmtId="0" fontId="13" fillId="0" borderId="12" xfId="0" applyFont="1" applyFill="1" applyBorder="1" applyAlignment="1">
      <alignment horizontal="center" vertical="center"/>
    </xf>
    <xf numFmtId="0" fontId="13" fillId="0" borderId="12" xfId="0" applyFont="1" applyFill="1" applyBorder="1" applyAlignment="1">
      <alignment horizontal="left" vertical="center" wrapText="1"/>
    </xf>
    <xf numFmtId="0" fontId="3" fillId="0" borderId="12" xfId="0" applyFont="1" applyFill="1" applyBorder="1" applyAlignment="1">
      <alignment horizontal="left" vertical="center"/>
    </xf>
    <xf numFmtId="167" fontId="13" fillId="0" borderId="12" xfId="0" applyNumberFormat="1" applyFont="1" applyFill="1" applyBorder="1" applyAlignment="1">
      <alignment horizontal="right" vertical="center"/>
    </xf>
    <xf numFmtId="14" fontId="13" fillId="0" borderId="12" xfId="0" applyNumberFormat="1" applyFont="1" applyFill="1" applyBorder="1" applyAlignment="1">
      <alignment horizontal="center" vertical="center"/>
    </xf>
    <xf numFmtId="0" fontId="14" fillId="0" borderId="0" xfId="0" applyFont="1" applyAlignment="1">
      <alignment vertical="center"/>
    </xf>
    <xf numFmtId="0" fontId="8" fillId="4" borderId="5" xfId="0" applyFont="1" applyFill="1" applyBorder="1" applyAlignment="1">
      <alignment horizontal="left" vertical="center"/>
    </xf>
    <xf numFmtId="8" fontId="12" fillId="4" borderId="0" xfId="0" applyNumberFormat="1" applyFont="1" applyFill="1"/>
    <xf numFmtId="0" fontId="8" fillId="4" borderId="0" xfId="0" applyFont="1" applyFill="1"/>
    <xf numFmtId="0" fontId="8" fillId="4" borderId="18" xfId="0" applyFont="1" applyFill="1" applyBorder="1" applyAlignment="1">
      <alignment horizontal="left" vertical="center"/>
    </xf>
    <xf numFmtId="0" fontId="8" fillId="4" borderId="18" xfId="0" applyFont="1" applyFill="1" applyBorder="1"/>
    <xf numFmtId="14" fontId="8" fillId="4" borderId="18" xfId="0" applyNumberFormat="1" applyFont="1" applyFill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5" fillId="0" borderId="16" xfId="0" applyFont="1" applyFill="1" applyBorder="1" applyAlignment="1">
      <alignment horizontal="left" vertical="center" wrapText="1"/>
    </xf>
    <xf numFmtId="0" fontId="10" fillId="0" borderId="16" xfId="0" applyFont="1" applyFill="1" applyBorder="1" applyAlignment="1">
      <alignment horizontal="center" vertical="center" wrapText="1"/>
    </xf>
    <xf numFmtId="14" fontId="10" fillId="0" borderId="16" xfId="0" applyNumberFormat="1" applyFont="1" applyFill="1" applyBorder="1" applyAlignment="1">
      <alignment horizontal="center" vertical="center"/>
    </xf>
    <xf numFmtId="167" fontId="10" fillId="0" borderId="12" xfId="0" applyNumberFormat="1" applyFont="1" applyFill="1" applyBorder="1" applyAlignment="1">
      <alignment horizontal="right" vertical="center"/>
    </xf>
    <xf numFmtId="0" fontId="10" fillId="0" borderId="16" xfId="0" applyFont="1" applyFill="1" applyBorder="1" applyAlignment="1">
      <alignment vertical="center" wrapText="1"/>
    </xf>
    <xf numFmtId="14" fontId="10" fillId="0" borderId="12" xfId="0" applyNumberFormat="1" applyFont="1" applyFill="1" applyBorder="1" applyAlignment="1">
      <alignment horizontal="center" vertical="center"/>
    </xf>
    <xf numFmtId="0" fontId="11" fillId="0" borderId="0" xfId="0" applyFont="1"/>
    <xf numFmtId="0" fontId="16" fillId="0" borderId="16" xfId="0" applyFont="1" applyFill="1" applyBorder="1" applyAlignment="1">
      <alignment vertical="center" wrapText="1"/>
    </xf>
    <xf numFmtId="3" fontId="10" fillId="0" borderId="1" xfId="0" applyNumberFormat="1" applyFont="1" applyFill="1" applyBorder="1" applyAlignment="1">
      <alignment horizontal="center" vertical="center" wrapText="1"/>
    </xf>
    <xf numFmtId="0" fontId="8" fillId="4" borderId="5" xfId="0" applyFont="1" applyFill="1" applyBorder="1" applyAlignment="1">
      <alignment horizontal="center" vertical="center" wrapText="1"/>
    </xf>
    <xf numFmtId="0" fontId="14" fillId="0" borderId="16" xfId="0" applyFont="1" applyBorder="1" applyAlignment="1">
      <alignment horizontal="center" vertical="center"/>
    </xf>
    <xf numFmtId="0" fontId="14" fillId="0" borderId="12" xfId="0" applyFont="1" applyFill="1" applyBorder="1" applyAlignment="1">
      <alignment horizontal="left" vertical="center" wrapText="1"/>
    </xf>
    <xf numFmtId="0" fontId="16" fillId="0" borderId="12" xfId="0" applyFont="1" applyFill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/>
    </xf>
    <xf numFmtId="44" fontId="14" fillId="0" borderId="12" xfId="1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 wrapText="1"/>
    </xf>
    <xf numFmtId="0" fontId="14" fillId="0" borderId="0" xfId="0" applyFont="1" applyAlignment="1">
      <alignment horizontal="left" vertical="center"/>
    </xf>
    <xf numFmtId="0" fontId="16" fillId="0" borderId="12" xfId="0" applyFont="1" applyFill="1" applyBorder="1" applyAlignment="1">
      <alignment horizontal="center" vertical="center"/>
    </xf>
    <xf numFmtId="14" fontId="14" fillId="0" borderId="12" xfId="0" applyNumberFormat="1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44" fontId="8" fillId="0" borderId="1" xfId="1" quotePrefix="1" applyFont="1" applyBorder="1" applyAlignment="1">
      <alignment horizontal="center" vertical="center"/>
    </xf>
    <xf numFmtId="0" fontId="16" fillId="0" borderId="16" xfId="0" applyFont="1" applyFill="1" applyBorder="1" applyAlignment="1">
      <alignment horizontal="center" vertical="center" wrapText="1"/>
    </xf>
    <xf numFmtId="167" fontId="16" fillId="0" borderId="12" xfId="0" applyNumberFormat="1" applyFont="1" applyFill="1" applyBorder="1" applyAlignment="1">
      <alignment horizontal="right" vertical="center"/>
    </xf>
    <xf numFmtId="8" fontId="8" fillId="0" borderId="12" xfId="0" applyNumberFormat="1" applyFont="1" applyFill="1" applyBorder="1" applyAlignment="1">
      <alignment vertical="center"/>
    </xf>
    <xf numFmtId="14" fontId="16" fillId="0" borderId="16" xfId="0" applyNumberFormat="1" applyFont="1" applyFill="1" applyBorder="1" applyAlignment="1">
      <alignment horizontal="center" vertical="center"/>
    </xf>
    <xf numFmtId="14" fontId="16" fillId="0" borderId="12" xfId="0" applyNumberFormat="1" applyFont="1" applyFill="1" applyBorder="1" applyAlignment="1">
      <alignment horizontal="center" vertical="center"/>
    </xf>
    <xf numFmtId="0" fontId="16" fillId="0" borderId="0" xfId="0" applyFont="1" applyFill="1" applyAlignment="1">
      <alignment vertical="center"/>
    </xf>
    <xf numFmtId="167" fontId="16" fillId="0" borderId="0" xfId="0" applyNumberFormat="1" applyFont="1" applyFill="1" applyAlignment="1">
      <alignment vertical="center"/>
    </xf>
    <xf numFmtId="0" fontId="8" fillId="0" borderId="15" xfId="0" applyFont="1" applyFill="1" applyBorder="1" applyAlignment="1">
      <alignment horizontal="center" vertical="center"/>
    </xf>
    <xf numFmtId="167" fontId="8" fillId="0" borderId="12" xfId="0" applyNumberFormat="1" applyFont="1" applyFill="1" applyBorder="1" applyAlignment="1">
      <alignment vertical="center"/>
    </xf>
    <xf numFmtId="49" fontId="8" fillId="0" borderId="12" xfId="0" applyNumberFormat="1" applyFont="1" applyFill="1" applyBorder="1" applyAlignment="1">
      <alignment horizontal="center" vertical="center"/>
    </xf>
    <xf numFmtId="14" fontId="8" fillId="0" borderId="16" xfId="0" quotePrefix="1" applyNumberFormat="1" applyFont="1" applyFill="1" applyBorder="1" applyAlignment="1">
      <alignment horizontal="center" vertical="center"/>
    </xf>
    <xf numFmtId="0" fontId="8" fillId="0" borderId="17" xfId="0" applyFont="1" applyFill="1" applyBorder="1" applyAlignment="1">
      <alignment horizontal="center" vertical="center"/>
    </xf>
    <xf numFmtId="0" fontId="8" fillId="0" borderId="12" xfId="0" applyFont="1" applyFill="1" applyBorder="1" applyAlignment="1">
      <alignment horizontal="justify" vertical="center" wrapText="1"/>
    </xf>
    <xf numFmtId="165" fontId="8" fillId="0" borderId="12" xfId="2" applyNumberFormat="1" applyFont="1" applyFill="1" applyBorder="1" applyAlignment="1">
      <alignment horizontal="right" vertical="center"/>
    </xf>
    <xf numFmtId="6" fontId="8" fillId="0" borderId="12" xfId="0" applyNumberFormat="1" applyFont="1" applyFill="1" applyBorder="1" applyAlignment="1">
      <alignment vertical="center"/>
    </xf>
    <xf numFmtId="14" fontId="10" fillId="0" borderId="15" xfId="0" applyNumberFormat="1" applyFont="1" applyFill="1" applyBorder="1" applyAlignment="1">
      <alignment horizontal="center" vertical="center" wrapText="1"/>
    </xf>
    <xf numFmtId="0" fontId="11" fillId="0" borderId="12" xfId="0" applyFont="1" applyFill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14" fontId="11" fillId="0" borderId="12" xfId="0" applyNumberFormat="1" applyFont="1" applyBorder="1" applyAlignment="1">
      <alignment horizontal="center" vertical="center"/>
    </xf>
    <xf numFmtId="167" fontId="8" fillId="0" borderId="12" xfId="0" applyNumberFormat="1" applyFont="1" applyBorder="1" applyAlignment="1">
      <alignment horizontal="right" vertical="center"/>
    </xf>
    <xf numFmtId="49" fontId="8" fillId="0" borderId="16" xfId="0" applyNumberFormat="1" applyFont="1" applyFill="1" applyBorder="1" applyAlignment="1">
      <alignment horizontal="left" vertical="center" wrapText="1"/>
    </xf>
    <xf numFmtId="166" fontId="8" fillId="0" borderId="16" xfId="0" applyNumberFormat="1" applyFont="1" applyFill="1" applyBorder="1" applyAlignment="1">
      <alignment horizontal="center" vertical="center"/>
    </xf>
    <xf numFmtId="166" fontId="8" fillId="0" borderId="12" xfId="0" applyNumberFormat="1" applyFont="1" applyFill="1" applyBorder="1" applyAlignment="1">
      <alignment horizontal="center" vertical="center"/>
    </xf>
    <xf numFmtId="166" fontId="8" fillId="0" borderId="17" xfId="0" applyNumberFormat="1" applyFont="1" applyFill="1" applyBorder="1" applyAlignment="1">
      <alignment horizontal="center" vertical="center"/>
    </xf>
    <xf numFmtId="0" fontId="8" fillId="0" borderId="0" xfId="0" applyFont="1" applyFill="1"/>
    <xf numFmtId="0" fontId="10" fillId="0" borderId="0" xfId="0" applyFont="1" applyFill="1" applyAlignment="1">
      <alignment vertical="center"/>
    </xf>
    <xf numFmtId="0" fontId="8" fillId="0" borderId="12" xfId="0" quotePrefix="1" applyFont="1" applyBorder="1" applyAlignment="1">
      <alignment horizontal="right" vertical="center"/>
    </xf>
    <xf numFmtId="0" fontId="9" fillId="0" borderId="12" xfId="0" applyFont="1" applyBorder="1" applyAlignment="1">
      <alignment horizontal="left" vertical="center"/>
    </xf>
    <xf numFmtId="14" fontId="8" fillId="0" borderId="12" xfId="0" applyNumberFormat="1" applyFont="1" applyBorder="1" applyAlignment="1">
      <alignment vertical="center"/>
    </xf>
    <xf numFmtId="0" fontId="10" fillId="0" borderId="25" xfId="0" applyFont="1" applyFill="1" applyBorder="1" applyAlignment="1">
      <alignment horizontal="center" vertical="center" wrapText="1"/>
    </xf>
    <xf numFmtId="167" fontId="10" fillId="0" borderId="1" xfId="0" applyNumberFormat="1" applyFont="1" applyFill="1" applyBorder="1" applyAlignment="1">
      <alignment horizontal="right" vertical="center"/>
    </xf>
    <xf numFmtId="167" fontId="10" fillId="0" borderId="25" xfId="0" applyNumberFormat="1" applyFont="1" applyFill="1" applyBorder="1" applyAlignment="1">
      <alignment horizontal="right" vertical="center"/>
    </xf>
    <xf numFmtId="14" fontId="10" fillId="0" borderId="25" xfId="0" applyNumberFormat="1" applyFont="1" applyFill="1" applyBorder="1" applyAlignment="1">
      <alignment horizontal="center" vertical="center"/>
    </xf>
    <xf numFmtId="0" fontId="18" fillId="4" borderId="5" xfId="0" applyFont="1" applyFill="1" applyBorder="1" applyAlignment="1">
      <alignment horizontal="left" vertical="center" wrapText="1"/>
    </xf>
    <xf numFmtId="0" fontId="14" fillId="4" borderId="0" xfId="0" applyFont="1" applyFill="1" applyBorder="1" applyAlignment="1">
      <alignment horizontal="center" vertical="center"/>
    </xf>
    <xf numFmtId="0" fontId="14" fillId="4" borderId="5" xfId="0" applyFont="1" applyFill="1" applyBorder="1" applyAlignment="1">
      <alignment horizontal="right" vertical="center" wrapText="1"/>
    </xf>
    <xf numFmtId="0" fontId="14" fillId="4" borderId="5" xfId="0" applyFont="1" applyFill="1" applyBorder="1" applyAlignment="1">
      <alignment horizontal="center" vertical="center"/>
    </xf>
    <xf numFmtId="44" fontId="14" fillId="4" borderId="5" xfId="1" applyFont="1" applyFill="1" applyBorder="1" applyAlignment="1">
      <alignment vertical="center"/>
    </xf>
    <xf numFmtId="0" fontId="14" fillId="4" borderId="0" xfId="0" applyFont="1" applyFill="1" applyAlignment="1">
      <alignment horizontal="left" vertical="justify"/>
    </xf>
    <xf numFmtId="14" fontId="14" fillId="4" borderId="5" xfId="0" applyNumberFormat="1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vertical="center"/>
    </xf>
    <xf numFmtId="44" fontId="19" fillId="4" borderId="5" xfId="1" applyFont="1" applyFill="1" applyBorder="1" applyAlignment="1">
      <alignment horizontal="center" vertical="center"/>
    </xf>
    <xf numFmtId="0" fontId="19" fillId="4" borderId="5" xfId="0" applyFont="1" applyFill="1" applyBorder="1" applyAlignment="1">
      <alignment horizontal="center" vertical="center"/>
    </xf>
    <xf numFmtId="44" fontId="8" fillId="4" borderId="5" xfId="1" applyFont="1" applyFill="1" applyBorder="1" applyAlignment="1">
      <alignment horizontal="center" vertical="center"/>
    </xf>
    <xf numFmtId="44" fontId="14" fillId="4" borderId="5" xfId="1" applyFont="1" applyFill="1" applyBorder="1" applyAlignment="1">
      <alignment horizontal="center" vertical="center"/>
    </xf>
    <xf numFmtId="0" fontId="14" fillId="4" borderId="19" xfId="0" applyFont="1" applyFill="1" applyBorder="1" applyAlignment="1">
      <alignment horizontal="center" vertical="center"/>
    </xf>
    <xf numFmtId="0" fontId="14" fillId="4" borderId="18" xfId="0" applyFont="1" applyFill="1" applyBorder="1" applyAlignment="1">
      <alignment horizontal="right" vertical="center" wrapText="1"/>
    </xf>
    <xf numFmtId="0" fontId="14" fillId="4" borderId="18" xfId="0" applyFont="1" applyFill="1" applyBorder="1" applyAlignment="1">
      <alignment horizontal="center" vertical="center"/>
    </xf>
    <xf numFmtId="44" fontId="14" fillId="4" borderId="18" xfId="1" applyFont="1" applyFill="1" applyBorder="1" applyAlignment="1">
      <alignment vertical="center"/>
    </xf>
    <xf numFmtId="44" fontId="19" fillId="4" borderId="18" xfId="1" applyFont="1" applyFill="1" applyBorder="1" applyAlignment="1">
      <alignment horizontal="center" vertical="center"/>
    </xf>
    <xf numFmtId="0" fontId="19" fillId="4" borderId="18" xfId="0" applyFont="1" applyFill="1" applyBorder="1" applyAlignment="1">
      <alignment horizontal="center" vertical="center"/>
    </xf>
    <xf numFmtId="14" fontId="14" fillId="4" borderId="18" xfId="0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right" vertical="center" wrapText="1"/>
    </xf>
    <xf numFmtId="44" fontId="8" fillId="0" borderId="0" xfId="1" applyFont="1" applyFill="1" applyBorder="1" applyAlignment="1">
      <alignment vertical="center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center"/>
    </xf>
    <xf numFmtId="0" fontId="4" fillId="0" borderId="7" xfId="0" applyFont="1" applyBorder="1" applyAlignment="1">
      <alignment vertical="center"/>
    </xf>
    <xf numFmtId="0" fontId="11" fillId="0" borderId="7" xfId="0" applyFont="1" applyFill="1" applyBorder="1" applyAlignment="1">
      <alignment horizontal="justify" vertical="center" wrapText="1"/>
    </xf>
    <xf numFmtId="0" fontId="11" fillId="0" borderId="7" xfId="0" applyFont="1" applyBorder="1" applyAlignment="1">
      <alignment horizontal="center" vertical="center" wrapText="1"/>
    </xf>
    <xf numFmtId="14" fontId="11" fillId="0" borderId="7" xfId="0" applyNumberFormat="1" applyFont="1" applyFill="1" applyBorder="1" applyAlignment="1">
      <alignment horizontal="center" vertical="center"/>
    </xf>
    <xf numFmtId="165" fontId="11" fillId="0" borderId="7" xfId="2" applyNumberFormat="1" applyFont="1" applyFill="1" applyBorder="1" applyAlignment="1">
      <alignment vertical="center"/>
    </xf>
    <xf numFmtId="0" fontId="11" fillId="0" borderId="7" xfId="0" applyFont="1" applyFill="1" applyBorder="1" applyAlignment="1">
      <alignment horizontal="center" vertical="center"/>
    </xf>
    <xf numFmtId="14" fontId="11" fillId="0" borderId="7" xfId="0" applyNumberFormat="1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vertical="center"/>
    </xf>
    <xf numFmtId="0" fontId="11" fillId="0" borderId="0" xfId="0" applyFont="1" applyFill="1" applyAlignment="1">
      <alignment vertical="center"/>
    </xf>
    <xf numFmtId="49" fontId="3" fillId="0" borderId="18" xfId="0" applyNumberFormat="1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/>
    </xf>
    <xf numFmtId="165" fontId="3" fillId="0" borderId="18" xfId="2" applyNumberFormat="1" applyFont="1" applyBorder="1" applyAlignment="1">
      <alignment horizontal="center" vertical="center"/>
    </xf>
    <xf numFmtId="0" fontId="3" fillId="0" borderId="18" xfId="0" applyFont="1" applyBorder="1" applyAlignment="1">
      <alignment horizontal="left" vertical="center" wrapText="1"/>
    </xf>
    <xf numFmtId="166" fontId="3" fillId="0" borderId="18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 wrapText="1"/>
    </xf>
    <xf numFmtId="0" fontId="3" fillId="3" borderId="5" xfId="0" applyFont="1" applyFill="1" applyBorder="1" applyAlignment="1">
      <alignment horizontal="center" vertical="center"/>
    </xf>
    <xf numFmtId="165" fontId="3" fillId="0" borderId="5" xfId="2" quotePrefix="1" applyNumberFormat="1" applyFont="1" applyFill="1" applyBorder="1" applyAlignment="1">
      <alignment horizontal="right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left" vertical="center" wrapText="1"/>
    </xf>
    <xf numFmtId="14" fontId="3" fillId="0" borderId="5" xfId="0" applyNumberFormat="1" applyFont="1" applyFill="1" applyBorder="1" applyAlignment="1">
      <alignment horizontal="center" vertical="center"/>
    </xf>
    <xf numFmtId="49" fontId="3" fillId="4" borderId="5" xfId="0" applyNumberFormat="1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right" vertical="center" wrapText="1"/>
    </xf>
    <xf numFmtId="0" fontId="3" fillId="4" borderId="5" xfId="0" applyFont="1" applyFill="1" applyBorder="1" applyAlignment="1">
      <alignment horizontal="center" vertical="center"/>
    </xf>
    <xf numFmtId="165" fontId="3" fillId="4" borderId="5" xfId="2" quotePrefix="1" applyNumberFormat="1" applyFont="1" applyFill="1" applyBorder="1" applyAlignment="1">
      <alignment horizontal="right" vertical="center"/>
    </xf>
    <xf numFmtId="0" fontId="3" fillId="4" borderId="0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/>
    </xf>
    <xf numFmtId="49" fontId="3" fillId="4" borderId="18" xfId="0" applyNumberFormat="1" applyFont="1" applyFill="1" applyBorder="1" applyAlignment="1">
      <alignment horizontal="center" vertical="center"/>
    </xf>
    <xf numFmtId="0" fontId="3" fillId="4" borderId="19" xfId="0" applyFont="1" applyFill="1" applyBorder="1" applyAlignment="1">
      <alignment horizontal="right" vertical="center" wrapText="1"/>
    </xf>
    <xf numFmtId="0" fontId="3" fillId="4" borderId="18" xfId="0" applyFont="1" applyFill="1" applyBorder="1" applyAlignment="1">
      <alignment horizontal="center" vertical="center"/>
    </xf>
    <xf numFmtId="165" fontId="3" fillId="4" borderId="18" xfId="2" quotePrefix="1" applyNumberFormat="1" applyFont="1" applyFill="1" applyBorder="1" applyAlignment="1">
      <alignment horizontal="right" vertical="center"/>
    </xf>
    <xf numFmtId="0" fontId="3" fillId="4" borderId="19" xfId="0" applyFont="1" applyFill="1" applyBorder="1" applyAlignment="1">
      <alignment horizontal="center" vertical="center"/>
    </xf>
    <xf numFmtId="0" fontId="3" fillId="4" borderId="26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3" fillId="0" borderId="25" xfId="0" applyFont="1" applyBorder="1" applyAlignment="1">
      <alignment horizontal="center" vertical="center"/>
    </xf>
    <xf numFmtId="167" fontId="3" fillId="0" borderId="1" xfId="0" applyNumberFormat="1" applyFont="1" applyBorder="1" applyAlignment="1">
      <alignment vertical="center"/>
    </xf>
    <xf numFmtId="167" fontId="3" fillId="0" borderId="25" xfId="0" applyNumberFormat="1" applyFont="1" applyBorder="1" applyAlignment="1">
      <alignment horizontal="right" vertical="center"/>
    </xf>
    <xf numFmtId="0" fontId="3" fillId="0" borderId="0" xfId="0" applyFont="1" applyAlignment="1">
      <alignment horizontal="justify" vertical="center"/>
    </xf>
    <xf numFmtId="14" fontId="3" fillId="0" borderId="25" xfId="0" quotePrefix="1" applyNumberFormat="1" applyFont="1" applyFill="1" applyBorder="1" applyAlignment="1">
      <alignment horizontal="center" vertical="center"/>
    </xf>
    <xf numFmtId="14" fontId="3" fillId="0" borderId="1" xfId="0" quotePrefix="1" applyNumberFormat="1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16" fillId="4" borderId="5" xfId="0" applyFont="1" applyFill="1" applyBorder="1" applyAlignment="1">
      <alignment horizontal="center" vertical="center"/>
    </xf>
    <xf numFmtId="0" fontId="16" fillId="4" borderId="0" xfId="0" applyFont="1" applyFill="1" applyBorder="1" applyAlignment="1">
      <alignment horizontal="center" vertical="center" wrapText="1"/>
    </xf>
    <xf numFmtId="0" fontId="16" fillId="4" borderId="5" xfId="0" applyFont="1" applyFill="1" applyBorder="1" applyAlignment="1">
      <alignment horizontal="center" vertical="center" wrapText="1"/>
    </xf>
    <xf numFmtId="167" fontId="16" fillId="4" borderId="5" xfId="0" applyNumberFormat="1" applyFont="1" applyFill="1" applyBorder="1" applyAlignment="1">
      <alignment horizontal="right" vertical="center"/>
    </xf>
    <xf numFmtId="0" fontId="16" fillId="4" borderId="0" xfId="0" applyFont="1" applyFill="1" applyBorder="1" applyAlignment="1">
      <alignment vertical="center"/>
    </xf>
    <xf numFmtId="0" fontId="16" fillId="4" borderId="0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/>
    </xf>
    <xf numFmtId="0" fontId="16" fillId="0" borderId="0" xfId="0" applyFont="1" applyAlignment="1">
      <alignment vertical="center"/>
    </xf>
    <xf numFmtId="0" fontId="16" fillId="4" borderId="18" xfId="0" applyFont="1" applyFill="1" applyBorder="1" applyAlignment="1">
      <alignment horizontal="center" vertical="center"/>
    </xf>
    <xf numFmtId="167" fontId="16" fillId="4" borderId="18" xfId="0" applyNumberFormat="1" applyFont="1" applyFill="1" applyBorder="1" applyAlignment="1">
      <alignment horizontal="right" vertical="center"/>
    </xf>
    <xf numFmtId="0" fontId="16" fillId="4" borderId="26" xfId="0" applyFont="1" applyFill="1" applyBorder="1" applyAlignment="1">
      <alignment horizontal="center" vertical="center"/>
    </xf>
    <xf numFmtId="0" fontId="3" fillId="4" borderId="26" xfId="0" applyFont="1" applyFill="1" applyBorder="1" applyAlignment="1">
      <alignment horizontal="center"/>
    </xf>
    <xf numFmtId="0" fontId="3" fillId="0" borderId="16" xfId="0" applyFont="1" applyBorder="1" applyAlignment="1">
      <alignment horizontal="center" vertical="center"/>
    </xf>
    <xf numFmtId="0" fontId="13" fillId="0" borderId="12" xfId="0" applyFont="1" applyBorder="1" applyAlignment="1">
      <alignment vertical="center" wrapText="1"/>
    </xf>
    <xf numFmtId="0" fontId="13" fillId="0" borderId="12" xfId="0" applyFont="1" applyBorder="1" applyAlignment="1">
      <alignment vertical="center"/>
    </xf>
    <xf numFmtId="0" fontId="13" fillId="0" borderId="16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167" fontId="13" fillId="0" borderId="12" xfId="0" applyNumberFormat="1" applyFont="1" applyBorder="1" applyAlignment="1">
      <alignment horizontal="right" vertical="center"/>
    </xf>
    <xf numFmtId="167" fontId="13" fillId="0" borderId="16" xfId="0" applyNumberFormat="1" applyFont="1" applyBorder="1" applyAlignment="1">
      <alignment horizontal="right" vertical="center"/>
    </xf>
    <xf numFmtId="0" fontId="13" fillId="0" borderId="12" xfId="0" applyFont="1" applyBorder="1" applyAlignment="1">
      <alignment horizontal="center" vertical="center"/>
    </xf>
    <xf numFmtId="14" fontId="13" fillId="0" borderId="16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49" fontId="3" fillId="0" borderId="1" xfId="0" applyNumberFormat="1" applyFont="1" applyFill="1" applyBorder="1" applyAlignment="1">
      <alignment horizontal="justify" vertical="center" wrapText="1"/>
    </xf>
    <xf numFmtId="0" fontId="13" fillId="4" borderId="5" xfId="0" applyFont="1" applyFill="1" applyBorder="1" applyAlignment="1">
      <alignment horizontal="center" vertical="center"/>
    </xf>
    <xf numFmtId="0" fontId="13" fillId="4" borderId="0" xfId="0" applyFont="1" applyFill="1" applyBorder="1" applyAlignment="1">
      <alignment horizontal="center" vertical="center" wrapText="1"/>
    </xf>
    <xf numFmtId="0" fontId="13" fillId="4" borderId="5" xfId="0" applyFont="1" applyFill="1" applyBorder="1" applyAlignment="1">
      <alignment horizontal="center" vertical="center" wrapText="1"/>
    </xf>
    <xf numFmtId="14" fontId="13" fillId="4" borderId="0" xfId="0" applyNumberFormat="1" applyFont="1" applyFill="1" applyBorder="1" applyAlignment="1">
      <alignment horizontal="center" vertical="center"/>
    </xf>
    <xf numFmtId="167" fontId="13" fillId="4" borderId="5" xfId="0" applyNumberFormat="1" applyFont="1" applyFill="1" applyBorder="1" applyAlignment="1">
      <alignment horizontal="right" vertical="center"/>
    </xf>
    <xf numFmtId="167" fontId="13" fillId="4" borderId="0" xfId="0" applyNumberFormat="1" applyFont="1" applyFill="1" applyBorder="1" applyAlignment="1">
      <alignment horizontal="right" vertical="center"/>
    </xf>
    <xf numFmtId="0" fontId="13" fillId="4" borderId="0" xfId="0" applyFont="1" applyFill="1" applyBorder="1" applyAlignment="1">
      <alignment horizontal="center" vertical="center"/>
    </xf>
    <xf numFmtId="0" fontId="13" fillId="4" borderId="18" xfId="0" applyFont="1" applyFill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2" xfId="0" applyFont="1" applyFill="1" applyBorder="1" applyAlignment="1">
      <alignment horizontal="justify" vertical="center" wrapText="1"/>
    </xf>
    <xf numFmtId="0" fontId="3" fillId="0" borderId="12" xfId="0" applyFont="1" applyFill="1" applyBorder="1" applyAlignment="1">
      <alignment horizontal="center" vertical="center" wrapText="1"/>
    </xf>
    <xf numFmtId="165" fontId="3" fillId="0" borderId="12" xfId="2" applyNumberFormat="1" applyFont="1" applyFill="1" applyBorder="1" applyAlignment="1">
      <alignment horizontal="right" vertical="center"/>
    </xf>
    <xf numFmtId="0" fontId="3" fillId="0" borderId="16" xfId="0" applyFont="1" applyFill="1" applyBorder="1" applyAlignment="1">
      <alignment horizontal="center" vertical="center"/>
    </xf>
    <xf numFmtId="166" fontId="3" fillId="0" borderId="19" xfId="0" applyNumberFormat="1" applyFont="1" applyFill="1" applyBorder="1" applyAlignment="1">
      <alignment horizontal="center" vertical="center"/>
    </xf>
    <xf numFmtId="166" fontId="3" fillId="0" borderId="18" xfId="0" applyNumberFormat="1" applyFont="1" applyFill="1" applyBorder="1" applyAlignment="1">
      <alignment horizontal="center" vertical="center"/>
    </xf>
    <xf numFmtId="166" fontId="3" fillId="0" borderId="17" xfId="0" applyNumberFormat="1" applyFont="1" applyFill="1" applyBorder="1" applyAlignment="1">
      <alignment horizontal="center" vertical="center"/>
    </xf>
    <xf numFmtId="167" fontId="3" fillId="0" borderId="1" xfId="0" applyNumberFormat="1" applyFont="1" applyBorder="1" applyAlignment="1">
      <alignment horizontal="right" vertical="center"/>
    </xf>
    <xf numFmtId="49" fontId="3" fillId="0" borderId="1" xfId="0" applyNumberFormat="1" applyFont="1" applyBorder="1" applyAlignment="1">
      <alignment horizontal="justify" vertical="center" wrapText="1"/>
    </xf>
    <xf numFmtId="0" fontId="4" fillId="0" borderId="1" xfId="0" applyFont="1" applyFill="1" applyBorder="1" applyAlignment="1">
      <alignment horizontal="center" vertical="center"/>
    </xf>
    <xf numFmtId="167" fontId="3" fillId="4" borderId="5" xfId="0" applyNumberFormat="1" applyFont="1" applyFill="1" applyBorder="1" applyAlignment="1">
      <alignment horizontal="right" vertical="center"/>
    </xf>
    <xf numFmtId="0" fontId="20" fillId="4" borderId="5" xfId="0" applyFont="1" applyFill="1" applyBorder="1" applyAlignment="1">
      <alignment horizontal="center" vertical="center" wrapText="1"/>
    </xf>
    <xf numFmtId="0" fontId="3" fillId="4" borderId="0" xfId="0" applyFont="1" applyFill="1" applyBorder="1" applyAlignment="1">
      <alignment vertical="center"/>
    </xf>
    <xf numFmtId="167" fontId="3" fillId="4" borderId="18" xfId="0" applyNumberFormat="1" applyFont="1" applyFill="1" applyBorder="1" applyAlignment="1">
      <alignment horizontal="right" vertical="center"/>
    </xf>
    <xf numFmtId="0" fontId="3" fillId="4" borderId="19" xfId="0" applyFont="1" applyFill="1" applyBorder="1" applyAlignment="1">
      <alignment vertical="center"/>
    </xf>
    <xf numFmtId="0" fontId="4" fillId="4" borderId="18" xfId="0" applyFont="1" applyFill="1" applyBorder="1" applyAlignment="1">
      <alignment horizontal="center" vertical="center"/>
    </xf>
    <xf numFmtId="49" fontId="3" fillId="0" borderId="12" xfId="0" applyNumberFormat="1" applyFont="1" applyFill="1" applyBorder="1" applyAlignment="1">
      <alignment horizontal="center" vertical="center" wrapText="1"/>
    </xf>
    <xf numFmtId="0" fontId="2" fillId="0" borderId="12" xfId="0" applyFont="1" applyBorder="1" applyAlignment="1">
      <alignment horizontal="justify" vertical="center" wrapText="1"/>
    </xf>
    <xf numFmtId="166" fontId="3" fillId="0" borderId="12" xfId="0" applyNumberFormat="1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/>
    </xf>
    <xf numFmtId="0" fontId="13" fillId="0" borderId="16" xfId="0" applyFont="1" applyFill="1" applyBorder="1" applyAlignment="1">
      <alignment horizontal="center" vertical="center" wrapText="1"/>
    </xf>
    <xf numFmtId="0" fontId="13" fillId="0" borderId="15" xfId="0" applyFont="1" applyFill="1" applyBorder="1" applyAlignment="1">
      <alignment horizontal="left" vertical="center"/>
    </xf>
    <xf numFmtId="14" fontId="3" fillId="0" borderId="16" xfId="0" applyNumberFormat="1" applyFont="1" applyFill="1" applyBorder="1" applyAlignment="1">
      <alignment horizontal="center" vertical="center"/>
    </xf>
    <xf numFmtId="0" fontId="3" fillId="0" borderId="0" xfId="0" applyFont="1"/>
    <xf numFmtId="0" fontId="3" fillId="0" borderId="1" xfId="0" applyFont="1" applyBorder="1" applyAlignment="1">
      <alignment horizontal="justify" vertical="justify"/>
    </xf>
    <xf numFmtId="0" fontId="3" fillId="0" borderId="5" xfId="0" applyFont="1" applyBorder="1" applyAlignment="1">
      <alignment vertical="center"/>
    </xf>
    <xf numFmtId="14" fontId="3" fillId="0" borderId="1" xfId="0" applyNumberFormat="1" applyFont="1" applyFill="1" applyBorder="1" applyAlignment="1">
      <alignment horizontal="center" vertical="center"/>
    </xf>
    <xf numFmtId="165" fontId="3" fillId="0" borderId="1" xfId="2" applyNumberFormat="1" applyFont="1" applyFill="1" applyBorder="1" applyAlignment="1">
      <alignment horizontal="right" vertical="center"/>
    </xf>
    <xf numFmtId="0" fontId="3" fillId="0" borderId="1" xfId="0" applyFont="1" applyFill="1" applyBorder="1" applyAlignment="1">
      <alignment horizontal="justify" vertical="center" wrapText="1"/>
    </xf>
    <xf numFmtId="166" fontId="3" fillId="0" borderId="1" xfId="0" applyNumberFormat="1" applyFont="1" applyFill="1" applyBorder="1" applyAlignment="1">
      <alignment horizontal="center" vertical="center" wrapText="1"/>
    </xf>
    <xf numFmtId="166" fontId="3" fillId="0" borderId="1" xfId="0" applyNumberFormat="1" applyFont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3" fillId="4" borderId="0" xfId="0" applyFont="1" applyFill="1" applyBorder="1" applyAlignment="1">
      <alignment vertical="center"/>
    </xf>
    <xf numFmtId="0" fontId="13" fillId="0" borderId="0" xfId="0" applyFont="1" applyFill="1" applyAlignment="1">
      <alignment vertical="center"/>
    </xf>
    <xf numFmtId="14" fontId="3" fillId="4" borderId="19" xfId="0" applyNumberFormat="1" applyFont="1" applyFill="1" applyBorder="1" applyAlignment="1">
      <alignment horizontal="center" vertical="center"/>
    </xf>
    <xf numFmtId="167" fontId="13" fillId="4" borderId="18" xfId="0" applyNumberFormat="1" applyFont="1" applyFill="1" applyBorder="1" applyAlignment="1">
      <alignment horizontal="right" vertical="center"/>
    </xf>
    <xf numFmtId="0" fontId="13" fillId="4" borderId="18" xfId="0" applyFont="1" applyFill="1" applyBorder="1" applyAlignment="1">
      <alignment horizontal="center" vertical="center" wrapText="1"/>
    </xf>
    <xf numFmtId="0" fontId="13" fillId="4" borderId="19" xfId="0" applyFont="1" applyFill="1" applyBorder="1" applyAlignment="1">
      <alignment horizontal="center" vertical="center" wrapText="1"/>
    </xf>
    <xf numFmtId="0" fontId="13" fillId="4" borderId="14" xfId="0" applyFont="1" applyFill="1" applyBorder="1" applyAlignment="1">
      <alignment vertical="center"/>
    </xf>
    <xf numFmtId="0" fontId="13" fillId="4" borderId="19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/>
    </xf>
    <xf numFmtId="0" fontId="3" fillId="0" borderId="25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167" fontId="3" fillId="0" borderId="1" xfId="0" applyNumberFormat="1" applyFont="1" applyBorder="1" applyAlignment="1">
      <alignment horizontal="center" vertical="center"/>
    </xf>
    <xf numFmtId="167" fontId="3" fillId="0" borderId="25" xfId="0" applyNumberFormat="1" applyFont="1" applyBorder="1" applyAlignment="1">
      <alignment horizontal="center" vertical="center"/>
    </xf>
    <xf numFmtId="0" fontId="3" fillId="0" borderId="5" xfId="0" applyFont="1" applyFill="1" applyBorder="1" applyAlignment="1">
      <alignment horizontal="justify" vertical="center"/>
    </xf>
    <xf numFmtId="0" fontId="3" fillId="0" borderId="0" xfId="0" applyFont="1" applyFill="1" applyBorder="1" applyAlignment="1">
      <alignment horizontal="center"/>
    </xf>
    <xf numFmtId="0" fontId="3" fillId="0" borderId="0" xfId="0" applyFont="1" applyFill="1"/>
    <xf numFmtId="0" fontId="13" fillId="6" borderId="5" xfId="0" applyFont="1" applyFill="1" applyBorder="1" applyAlignment="1">
      <alignment horizontal="center"/>
    </xf>
    <xf numFmtId="0" fontId="13" fillId="6" borderId="5" xfId="0" applyFont="1" applyFill="1" applyBorder="1"/>
    <xf numFmtId="0" fontId="13" fillId="6" borderId="5" xfId="0" applyFont="1" applyFill="1" applyBorder="1" applyAlignment="1">
      <alignment horizontal="center" wrapText="1"/>
    </xf>
    <xf numFmtId="167" fontId="13" fillId="6" borderId="5" xfId="0" quotePrefix="1" applyNumberFormat="1" applyFont="1" applyFill="1" applyBorder="1" applyAlignment="1">
      <alignment horizontal="center"/>
    </xf>
    <xf numFmtId="0" fontId="13" fillId="6" borderId="5" xfId="0" quotePrefix="1" applyFont="1" applyFill="1" applyBorder="1" applyAlignment="1">
      <alignment horizontal="center"/>
    </xf>
    <xf numFmtId="0" fontId="3" fillId="4" borderId="0" xfId="0" applyFont="1" applyFill="1" applyBorder="1" applyAlignment="1">
      <alignment horizontal="center"/>
    </xf>
    <xf numFmtId="0" fontId="13" fillId="6" borderId="18" xfId="0" applyFont="1" applyFill="1" applyBorder="1" applyAlignment="1">
      <alignment horizontal="center"/>
    </xf>
    <xf numFmtId="0" fontId="13" fillId="6" borderId="18" xfId="0" applyFont="1" applyFill="1" applyBorder="1"/>
    <xf numFmtId="0" fontId="13" fillId="6" borderId="18" xfId="0" applyFont="1" applyFill="1" applyBorder="1" applyAlignment="1">
      <alignment horizontal="center" wrapText="1"/>
    </xf>
    <xf numFmtId="167" fontId="13" fillId="6" borderId="18" xfId="0" quotePrefix="1" applyNumberFormat="1" applyFont="1" applyFill="1" applyBorder="1" applyAlignment="1">
      <alignment horizontal="center"/>
    </xf>
    <xf numFmtId="0" fontId="13" fillId="6" borderId="18" xfId="0" quotePrefix="1" applyFont="1" applyFill="1" applyBorder="1" applyAlignment="1">
      <alignment horizontal="center"/>
    </xf>
    <xf numFmtId="0" fontId="3" fillId="4" borderId="19" xfId="0" applyFont="1" applyFill="1" applyBorder="1" applyAlignment="1">
      <alignment horizontal="center"/>
    </xf>
    <xf numFmtId="0" fontId="13" fillId="0" borderId="18" xfId="0" applyFont="1" applyFill="1" applyBorder="1" applyAlignment="1">
      <alignment horizontal="center" vertical="center"/>
    </xf>
    <xf numFmtId="14" fontId="3" fillId="0" borderId="12" xfId="0" applyNumberFormat="1" applyFont="1" applyBorder="1" applyAlignment="1">
      <alignment horizontal="center" vertical="center"/>
    </xf>
    <xf numFmtId="167" fontId="13" fillId="0" borderId="18" xfId="0" quotePrefix="1" applyNumberFormat="1" applyFont="1" applyFill="1" applyBorder="1" applyAlignment="1">
      <alignment horizontal="center" vertical="center"/>
    </xf>
    <xf numFmtId="167" fontId="13" fillId="0" borderId="12" xfId="0" quotePrefix="1" applyNumberFormat="1" applyFont="1" applyFill="1" applyBorder="1" applyAlignment="1">
      <alignment horizontal="center" vertical="center"/>
    </xf>
    <xf numFmtId="0" fontId="3" fillId="0" borderId="12" xfId="0" applyFont="1" applyBorder="1"/>
    <xf numFmtId="14" fontId="13" fillId="0" borderId="19" xfId="0" applyNumberFormat="1" applyFont="1" applyFill="1" applyBorder="1" applyAlignment="1">
      <alignment horizontal="center" vertical="center"/>
    </xf>
    <xf numFmtId="14" fontId="13" fillId="0" borderId="18" xfId="0" applyNumberFormat="1" applyFont="1" applyFill="1" applyBorder="1" applyAlignment="1">
      <alignment horizontal="center" vertical="center"/>
    </xf>
    <xf numFmtId="14" fontId="3" fillId="0" borderId="5" xfId="0" applyNumberFormat="1" applyFont="1" applyBorder="1" applyAlignment="1">
      <alignment horizontal="center" vertical="center"/>
    </xf>
    <xf numFmtId="167" fontId="3" fillId="0" borderId="5" xfId="0" applyNumberFormat="1" applyFont="1" applyBorder="1" applyAlignment="1">
      <alignment horizontal="right" vertical="center"/>
    </xf>
    <xf numFmtId="0" fontId="13" fillId="4" borderId="4" xfId="0" applyFont="1" applyFill="1" applyBorder="1" applyAlignment="1">
      <alignment horizontal="center" vertical="center" wrapText="1"/>
    </xf>
    <xf numFmtId="167" fontId="3" fillId="4" borderId="5" xfId="0" applyNumberFormat="1" applyFont="1" applyFill="1" applyBorder="1"/>
    <xf numFmtId="0" fontId="13" fillId="4" borderId="5" xfId="0" applyFont="1" applyFill="1" applyBorder="1" applyAlignment="1">
      <alignment horizontal="center"/>
    </xf>
    <xf numFmtId="0" fontId="13" fillId="4" borderId="4" xfId="0" applyFont="1" applyFill="1" applyBorder="1" applyAlignment="1">
      <alignment horizontal="center" vertical="center"/>
    </xf>
    <xf numFmtId="0" fontId="3" fillId="4" borderId="26" xfId="0" applyFont="1" applyFill="1" applyBorder="1" applyAlignment="1">
      <alignment horizontal="right"/>
    </xf>
    <xf numFmtId="167" fontId="3" fillId="4" borderId="18" xfId="0" applyNumberFormat="1" applyFont="1" applyFill="1" applyBorder="1"/>
    <xf numFmtId="0" fontId="13" fillId="0" borderId="16" xfId="0" applyFont="1" applyFill="1" applyBorder="1" applyAlignment="1">
      <alignment horizontal="center"/>
    </xf>
    <xf numFmtId="0" fontId="3" fillId="0" borderId="12" xfId="0" applyFont="1" applyBorder="1" applyAlignment="1">
      <alignment wrapText="1"/>
    </xf>
    <xf numFmtId="0" fontId="13" fillId="0" borderId="12" xfId="0" applyFont="1" applyFill="1" applyBorder="1" applyAlignment="1">
      <alignment horizontal="center" wrapText="1"/>
    </xf>
    <xf numFmtId="167" fontId="13" fillId="0" borderId="16" xfId="0" quotePrefix="1" applyNumberFormat="1" applyFont="1" applyFill="1" applyBorder="1" applyAlignment="1">
      <alignment horizontal="center"/>
    </xf>
    <xf numFmtId="167" fontId="13" fillId="0" borderId="12" xfId="0" quotePrefix="1" applyNumberFormat="1" applyFont="1" applyFill="1" applyBorder="1" applyAlignment="1">
      <alignment horizontal="center"/>
    </xf>
    <xf numFmtId="0" fontId="13" fillId="0" borderId="12" xfId="0" applyFont="1" applyFill="1" applyBorder="1" applyAlignment="1">
      <alignment horizontal="justify" vertical="justify"/>
    </xf>
    <xf numFmtId="0" fontId="4" fillId="0" borderId="0" xfId="0" applyFont="1" applyFill="1"/>
    <xf numFmtId="0" fontId="13" fillId="0" borderId="12" xfId="0" applyFont="1" applyFill="1" applyBorder="1" applyAlignment="1">
      <alignment horizontal="left" vertical="center"/>
    </xf>
    <xf numFmtId="14" fontId="3" fillId="0" borderId="15" xfId="0" applyNumberFormat="1" applyFont="1" applyFill="1" applyBorder="1" applyAlignment="1">
      <alignment horizontal="center" vertical="center"/>
    </xf>
    <xf numFmtId="167" fontId="13" fillId="0" borderId="12" xfId="0" applyNumberFormat="1" applyFont="1" applyBorder="1" applyAlignment="1">
      <alignment horizontal="center" vertical="center"/>
    </xf>
    <xf numFmtId="167" fontId="13" fillId="0" borderId="16" xfId="0" applyNumberFormat="1" applyFont="1" applyBorder="1" applyAlignment="1">
      <alignment horizontal="center" vertical="center"/>
    </xf>
    <xf numFmtId="167" fontId="3" fillId="0" borderId="12" xfId="0" applyNumberFormat="1" applyFont="1" applyBorder="1" applyAlignment="1">
      <alignment horizontal="center" vertical="center"/>
    </xf>
    <xf numFmtId="0" fontId="13" fillId="0" borderId="16" xfId="0" applyFont="1" applyFill="1" applyBorder="1" applyAlignment="1">
      <alignment horizontal="justify" vertical="center"/>
    </xf>
    <xf numFmtId="0" fontId="3" fillId="0" borderId="5" xfId="0" applyFont="1" applyFill="1" applyBorder="1" applyAlignment="1">
      <alignment horizontal="left"/>
    </xf>
    <xf numFmtId="167" fontId="13" fillId="0" borderId="0" xfId="0" applyNumberFormat="1" applyFont="1" applyFill="1" applyBorder="1" applyAlignment="1">
      <alignment horizontal="right" vertical="center"/>
    </xf>
    <xf numFmtId="167" fontId="3" fillId="0" borderId="5" xfId="0" applyNumberFormat="1" applyFont="1" applyFill="1" applyBorder="1" applyAlignment="1">
      <alignment vertical="center"/>
    </xf>
    <xf numFmtId="0" fontId="13" fillId="0" borderId="5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right"/>
    </xf>
    <xf numFmtId="0" fontId="3" fillId="4" borderId="18" xfId="0" applyFont="1" applyFill="1" applyBorder="1" applyAlignment="1">
      <alignment horizontal="right"/>
    </xf>
    <xf numFmtId="0" fontId="13" fillId="0" borderId="5" xfId="0" applyFont="1" applyFill="1" applyBorder="1" applyAlignment="1">
      <alignment horizontal="left" vertical="center" wrapText="1"/>
    </xf>
    <xf numFmtId="0" fontId="3" fillId="0" borderId="0" xfId="0" applyFont="1" applyBorder="1"/>
    <xf numFmtId="0" fontId="13" fillId="4" borderId="5" xfId="0" applyFont="1" applyFill="1" applyBorder="1" applyAlignment="1">
      <alignment horizontal="right" vertical="center" wrapText="1"/>
    </xf>
    <xf numFmtId="0" fontId="13" fillId="4" borderId="18" xfId="0" applyFont="1" applyFill="1" applyBorder="1" applyAlignment="1">
      <alignment horizontal="right" vertical="center" wrapText="1"/>
    </xf>
    <xf numFmtId="167" fontId="13" fillId="4" borderId="19" xfId="0" applyNumberFormat="1" applyFont="1" applyFill="1" applyBorder="1" applyAlignment="1">
      <alignment horizontal="right" vertical="center"/>
    </xf>
    <xf numFmtId="0" fontId="4" fillId="0" borderId="0" xfId="0" applyFont="1" applyFill="1" applyBorder="1" applyAlignment="1">
      <alignment horizontal="center" vertical="center"/>
    </xf>
    <xf numFmtId="0" fontId="20" fillId="0" borderId="5" xfId="0" applyFont="1" applyFill="1" applyBorder="1" applyAlignment="1">
      <alignment horizontal="left" vertical="center" wrapText="1"/>
    </xf>
    <xf numFmtId="0" fontId="20" fillId="0" borderId="5" xfId="0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14" fontId="4" fillId="0" borderId="5" xfId="0" applyNumberFormat="1" applyFont="1" applyFill="1" applyBorder="1" applyAlignment="1">
      <alignment horizontal="center" vertical="center"/>
    </xf>
    <xf numFmtId="167" fontId="20" fillId="0" borderId="1" xfId="0" applyNumberFormat="1" applyFont="1" applyFill="1" applyBorder="1" applyAlignment="1">
      <alignment horizontal="right" vertical="center"/>
    </xf>
    <xf numFmtId="167" fontId="4" fillId="0" borderId="4" xfId="0" applyNumberFormat="1" applyFont="1" applyFill="1" applyBorder="1" applyAlignment="1">
      <alignment vertical="center"/>
    </xf>
    <xf numFmtId="0" fontId="20" fillId="0" borderId="0" xfId="0" applyFont="1" applyFill="1" applyBorder="1" applyAlignment="1">
      <alignment horizontal="center" vertical="center"/>
    </xf>
    <xf numFmtId="0" fontId="20" fillId="0" borderId="5" xfId="0" applyFont="1" applyFill="1" applyBorder="1" applyAlignment="1">
      <alignment horizontal="left" vertical="center"/>
    </xf>
    <xf numFmtId="0" fontId="4" fillId="4" borderId="0" xfId="0" applyFont="1" applyFill="1" applyAlignment="1">
      <alignment horizontal="center" vertical="center"/>
    </xf>
    <xf numFmtId="0" fontId="4" fillId="4" borderId="5" xfId="0" applyFont="1" applyFill="1" applyBorder="1" applyAlignment="1">
      <alignment horizontal="right"/>
    </xf>
    <xf numFmtId="0" fontId="20" fillId="4" borderId="5" xfId="0" applyFont="1" applyFill="1" applyBorder="1" applyAlignment="1">
      <alignment horizontal="center" vertical="center"/>
    </xf>
    <xf numFmtId="0" fontId="20" fillId="4" borderId="0" xfId="0" applyFont="1" applyFill="1" applyBorder="1" applyAlignment="1">
      <alignment horizontal="center" vertical="center" wrapText="1"/>
    </xf>
    <xf numFmtId="167" fontId="4" fillId="4" borderId="5" xfId="0" applyNumberFormat="1" applyFont="1" applyFill="1" applyBorder="1"/>
    <xf numFmtId="0" fontId="20" fillId="4" borderId="0" xfId="0" applyFont="1" applyFill="1" applyBorder="1" applyAlignment="1">
      <alignment horizontal="center" vertical="center"/>
    </xf>
    <xf numFmtId="0" fontId="4" fillId="4" borderId="19" xfId="0" applyFont="1" applyFill="1" applyBorder="1" applyAlignment="1">
      <alignment horizontal="center" vertical="center"/>
    </xf>
    <xf numFmtId="0" fontId="4" fillId="4" borderId="18" xfId="0" applyFont="1" applyFill="1" applyBorder="1" applyAlignment="1">
      <alignment horizontal="right"/>
    </xf>
    <xf numFmtId="167" fontId="4" fillId="4" borderId="18" xfId="0" applyNumberFormat="1" applyFont="1" applyFill="1" applyBorder="1"/>
    <xf numFmtId="167" fontId="4" fillId="4" borderId="19" xfId="0" applyNumberFormat="1" applyFont="1" applyFill="1" applyBorder="1"/>
    <xf numFmtId="0" fontId="20" fillId="4" borderId="18" xfId="0" applyFont="1" applyFill="1" applyBorder="1" applyAlignment="1">
      <alignment horizontal="center" vertical="center"/>
    </xf>
    <xf numFmtId="0" fontId="20" fillId="4" borderId="14" xfId="0" applyFont="1" applyFill="1" applyBorder="1" applyAlignment="1">
      <alignment horizontal="center" vertical="center"/>
    </xf>
    <xf numFmtId="167" fontId="13" fillId="0" borderId="16" xfId="0" applyNumberFormat="1" applyFont="1" applyFill="1" applyBorder="1" applyAlignment="1">
      <alignment horizontal="right" vertical="center"/>
    </xf>
    <xf numFmtId="167" fontId="3" fillId="0" borderId="12" xfId="0" applyNumberFormat="1" applyFont="1" applyFill="1" applyBorder="1" applyAlignment="1">
      <alignment horizontal="right" vertical="center"/>
    </xf>
    <xf numFmtId="49" fontId="3" fillId="0" borderId="12" xfId="0" applyNumberFormat="1" applyFont="1" applyFill="1" applyBorder="1" applyAlignment="1">
      <alignment horizontal="left" vertical="justify"/>
    </xf>
    <xf numFmtId="14" fontId="13" fillId="0" borderId="16" xfId="0" applyNumberFormat="1" applyFont="1" applyFill="1" applyBorder="1" applyAlignment="1">
      <alignment horizontal="center" vertical="center" wrapText="1"/>
    </xf>
    <xf numFmtId="0" fontId="3" fillId="0" borderId="25" xfId="0" applyFont="1" applyBorder="1" applyAlignment="1">
      <alignment vertical="center"/>
    </xf>
    <xf numFmtId="14" fontId="3" fillId="0" borderId="25" xfId="0" applyNumberFormat="1" applyFont="1" applyFill="1" applyBorder="1" applyAlignment="1">
      <alignment horizontal="center" vertical="center"/>
    </xf>
    <xf numFmtId="0" fontId="13" fillId="6" borderId="0" xfId="0" applyFont="1" applyFill="1" applyBorder="1" applyAlignment="1">
      <alignment horizontal="center" wrapText="1"/>
    </xf>
    <xf numFmtId="167" fontId="13" fillId="6" borderId="5" xfId="0" quotePrefix="1" applyNumberFormat="1" applyFont="1" applyFill="1" applyBorder="1" applyAlignment="1">
      <alignment horizontal="right"/>
    </xf>
    <xf numFmtId="0" fontId="21" fillId="6" borderId="0" xfId="0" applyFont="1" applyFill="1" applyBorder="1"/>
    <xf numFmtId="0" fontId="13" fillId="6" borderId="0" xfId="0" applyFont="1" applyFill="1" applyBorder="1" applyAlignment="1">
      <alignment horizontal="center"/>
    </xf>
    <xf numFmtId="0" fontId="13" fillId="0" borderId="0" xfId="0" applyFont="1"/>
    <xf numFmtId="0" fontId="13" fillId="6" borderId="19" xfId="0" applyFont="1" applyFill="1" applyBorder="1" applyAlignment="1">
      <alignment horizontal="center" wrapText="1"/>
    </xf>
    <xf numFmtId="167" fontId="13" fillId="6" borderId="18" xfId="0" quotePrefix="1" applyNumberFormat="1" applyFont="1" applyFill="1" applyBorder="1" applyAlignment="1">
      <alignment horizontal="right"/>
    </xf>
    <xf numFmtId="0" fontId="21" fillId="6" borderId="18" xfId="0" applyFont="1" applyFill="1" applyBorder="1"/>
    <xf numFmtId="0" fontId="13" fillId="6" borderId="19" xfId="0" applyFont="1" applyFill="1" applyBorder="1" applyAlignment="1">
      <alignment horizontal="center"/>
    </xf>
    <xf numFmtId="0" fontId="13" fillId="0" borderId="1" xfId="0" applyFont="1" applyFill="1" applyBorder="1" applyAlignment="1">
      <alignment horizontal="center"/>
    </xf>
    <xf numFmtId="0" fontId="13" fillId="0" borderId="1" xfId="0" applyFont="1" applyFill="1" applyBorder="1" applyAlignment="1">
      <alignment horizontal="justify" vertical="justify" wrapText="1"/>
    </xf>
    <xf numFmtId="0" fontId="3" fillId="5" borderId="1" xfId="0" applyFont="1" applyFill="1" applyBorder="1" applyAlignment="1">
      <alignment horizontal="center" vertical="center"/>
    </xf>
    <xf numFmtId="167" fontId="13" fillId="0" borderId="25" xfId="0" quotePrefix="1" applyNumberFormat="1" applyFont="1" applyFill="1" applyBorder="1" applyAlignment="1">
      <alignment horizontal="right" vertical="center"/>
    </xf>
    <xf numFmtId="167" fontId="3" fillId="0" borderId="1" xfId="0" quotePrefix="1" applyNumberFormat="1" applyFont="1" applyFill="1" applyBorder="1" applyAlignment="1">
      <alignment horizontal="right" vertical="center"/>
    </xf>
    <xf numFmtId="0" fontId="13" fillId="0" borderId="25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justify" vertical="center"/>
    </xf>
    <xf numFmtId="14" fontId="13" fillId="0" borderId="25" xfId="0" applyNumberFormat="1" applyFont="1" applyFill="1" applyBorder="1" applyAlignment="1">
      <alignment horizontal="center" vertical="center" wrapText="1"/>
    </xf>
    <xf numFmtId="0" fontId="13" fillId="4" borderId="5" xfId="0" applyFont="1" applyFill="1" applyBorder="1" applyAlignment="1">
      <alignment horizontal="left" wrapText="1"/>
    </xf>
    <xf numFmtId="167" fontId="13" fillId="4" borderId="5" xfId="0" quotePrefix="1" applyNumberFormat="1" applyFont="1" applyFill="1" applyBorder="1" applyAlignment="1">
      <alignment horizontal="right" vertical="center"/>
    </xf>
    <xf numFmtId="167" fontId="13" fillId="4" borderId="5" xfId="0" quotePrefix="1" applyNumberFormat="1" applyFont="1" applyFill="1" applyBorder="1" applyAlignment="1">
      <alignment horizontal="center"/>
    </xf>
    <xf numFmtId="0" fontId="21" fillId="4" borderId="5" xfId="0" applyFont="1" applyFill="1" applyBorder="1"/>
    <xf numFmtId="0" fontId="13" fillId="4" borderId="18" xfId="0" applyFont="1" applyFill="1" applyBorder="1" applyAlignment="1">
      <alignment horizontal="left" vertical="center" wrapText="1"/>
    </xf>
    <xf numFmtId="167" fontId="13" fillId="4" borderId="19" xfId="0" quotePrefix="1" applyNumberFormat="1" applyFont="1" applyFill="1" applyBorder="1" applyAlignment="1">
      <alignment horizontal="right" vertical="center"/>
    </xf>
    <xf numFmtId="167" fontId="3" fillId="4" borderId="18" xfId="0" applyNumberFormat="1" applyFont="1" applyFill="1" applyBorder="1" applyAlignment="1">
      <alignment vertical="center"/>
    </xf>
    <xf numFmtId="0" fontId="4" fillId="0" borderId="10" xfId="0" applyFont="1" applyBorder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11" fillId="0" borderId="13" xfId="0" applyFont="1" applyFill="1" applyBorder="1" applyAlignment="1">
      <alignment vertical="center" wrapText="1"/>
    </xf>
    <xf numFmtId="14" fontId="11" fillId="0" borderId="5" xfId="0" applyNumberFormat="1" applyFont="1" applyFill="1" applyBorder="1" applyAlignment="1">
      <alignment horizontal="center" vertical="center"/>
    </xf>
    <xf numFmtId="4" fontId="11" fillId="0" borderId="0" xfId="0" applyNumberFormat="1" applyFont="1" applyFill="1" applyAlignment="1">
      <alignment horizontal="right" vertical="center"/>
    </xf>
    <xf numFmtId="4" fontId="11" fillId="0" borderId="5" xfId="0" applyNumberFormat="1" applyFont="1" applyFill="1" applyBorder="1" applyAlignment="1">
      <alignment horizontal="right" vertical="center"/>
    </xf>
    <xf numFmtId="0" fontId="8" fillId="0" borderId="4" xfId="0" applyFont="1" applyFill="1" applyBorder="1" applyAlignment="1">
      <alignment horizontal="left" vertical="center"/>
    </xf>
    <xf numFmtId="14" fontId="11" fillId="0" borderId="13" xfId="0" applyNumberFormat="1" applyFont="1" applyFill="1" applyBorder="1" applyAlignment="1">
      <alignment horizontal="center" vertical="center"/>
    </xf>
    <xf numFmtId="0" fontId="11" fillId="0" borderId="0" xfId="0" quotePrefix="1" applyFont="1" applyFill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vertical="center"/>
    </xf>
    <xf numFmtId="0" fontId="11" fillId="0" borderId="12" xfId="0" applyFont="1" applyFill="1" applyBorder="1" applyAlignment="1">
      <alignment vertical="center" wrapText="1"/>
    </xf>
    <xf numFmtId="14" fontId="11" fillId="0" borderId="12" xfId="0" applyNumberFormat="1" applyFont="1" applyFill="1" applyBorder="1" applyAlignment="1">
      <alignment horizontal="center" vertical="center"/>
    </xf>
    <xf numFmtId="4" fontId="11" fillId="0" borderId="12" xfId="0" applyNumberFormat="1" applyFont="1" applyFill="1" applyBorder="1" applyAlignment="1">
      <alignment vertical="center"/>
    </xf>
    <xf numFmtId="4" fontId="24" fillId="0" borderId="12" xfId="0" applyNumberFormat="1" applyFont="1" applyFill="1" applyBorder="1" applyAlignment="1">
      <alignment horizontal="center" vertical="center"/>
    </xf>
    <xf numFmtId="0" fontId="24" fillId="0" borderId="12" xfId="0" applyFont="1" applyFill="1" applyBorder="1" applyAlignment="1">
      <alignment horizontal="center" vertical="center"/>
    </xf>
    <xf numFmtId="0" fontId="11" fillId="0" borderId="12" xfId="0" applyFont="1" applyFill="1" applyBorder="1" applyAlignment="1">
      <alignment vertical="center"/>
    </xf>
    <xf numFmtId="0" fontId="11" fillId="0" borderId="5" xfId="0" applyFont="1" applyFill="1" applyBorder="1" applyAlignment="1">
      <alignment vertical="center" wrapText="1"/>
    </xf>
    <xf numFmtId="14" fontId="11" fillId="0" borderId="0" xfId="0" applyNumberFormat="1" applyFont="1" applyFill="1" applyBorder="1" applyAlignment="1">
      <alignment vertical="center"/>
    </xf>
    <xf numFmtId="0" fontId="11" fillId="0" borderId="12" xfId="0" applyFont="1" applyFill="1" applyBorder="1" applyAlignment="1">
      <alignment horizontal="right" vertical="center"/>
    </xf>
    <xf numFmtId="0" fontId="8" fillId="0" borderId="27" xfId="0" applyFont="1" applyFill="1" applyBorder="1" applyAlignment="1">
      <alignment vertical="center"/>
    </xf>
    <xf numFmtId="8" fontId="8" fillId="0" borderId="27" xfId="0" applyNumberFormat="1" applyFont="1" applyBorder="1"/>
    <xf numFmtId="8" fontId="8" fillId="0" borderId="26" xfId="0" applyNumberFormat="1" applyFont="1" applyBorder="1"/>
    <xf numFmtId="44" fontId="8" fillId="0" borderId="13" xfId="1" applyFont="1" applyFill="1" applyBorder="1" applyAlignment="1">
      <alignment horizontal="right" vertical="center"/>
    </xf>
    <xf numFmtId="14" fontId="8" fillId="3" borderId="13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8" fontId="12" fillId="4" borderId="5" xfId="0" applyNumberFormat="1" applyFont="1" applyFill="1" applyBorder="1"/>
    <xf numFmtId="6" fontId="14" fillId="0" borderId="12" xfId="0" applyNumberFormat="1" applyFont="1" applyBorder="1" applyAlignment="1">
      <alignment horizontal="right" vertical="center"/>
    </xf>
    <xf numFmtId="8" fontId="8" fillId="0" borderId="1" xfId="0" applyNumberFormat="1" applyFont="1" applyBorder="1" applyAlignment="1">
      <alignment vertical="center"/>
    </xf>
    <xf numFmtId="0" fontId="10" fillId="0" borderId="17" xfId="0" applyFont="1" applyFill="1" applyBorder="1" applyAlignment="1">
      <alignment horizontal="center" vertical="center" wrapText="1"/>
    </xf>
    <xf numFmtId="0" fontId="10" fillId="0" borderId="12" xfId="0" applyFont="1" applyFill="1" applyBorder="1" applyAlignment="1">
      <alignment horizontal="left" vertical="center" wrapText="1"/>
    </xf>
    <xf numFmtId="0" fontId="16" fillId="0" borderId="12" xfId="0" applyFont="1" applyFill="1" applyBorder="1" applyAlignment="1">
      <alignment horizontal="left" vertical="center" wrapText="1"/>
    </xf>
    <xf numFmtId="0" fontId="16" fillId="4" borderId="5" xfId="0" applyFont="1" applyFill="1" applyBorder="1" applyAlignment="1">
      <alignment horizontal="right" vertical="center" wrapText="1"/>
    </xf>
    <xf numFmtId="0" fontId="16" fillId="4" borderId="18" xfId="0" applyFont="1" applyFill="1" applyBorder="1" applyAlignment="1">
      <alignment horizontal="right" vertical="center" wrapText="1"/>
    </xf>
    <xf numFmtId="0" fontId="16" fillId="4" borderId="19" xfId="0" applyFont="1" applyFill="1" applyBorder="1" applyAlignment="1">
      <alignment vertical="center"/>
    </xf>
    <xf numFmtId="0" fontId="3" fillId="4" borderId="5" xfId="0" applyFont="1" applyFill="1" applyBorder="1" applyAlignment="1">
      <alignment horizontal="right" vertical="center" wrapText="1"/>
    </xf>
    <xf numFmtId="0" fontId="3" fillId="4" borderId="18" xfId="0" applyFont="1" applyFill="1" applyBorder="1" applyAlignment="1">
      <alignment horizontal="right" vertical="center" wrapText="1"/>
    </xf>
    <xf numFmtId="0" fontId="3" fillId="4" borderId="5" xfId="0" applyFont="1" applyFill="1" applyBorder="1" applyAlignment="1">
      <alignment horizontal="right" vertical="center"/>
    </xf>
    <xf numFmtId="0" fontId="3" fillId="0" borderId="1" xfId="0" applyFont="1" applyBorder="1" applyAlignment="1">
      <alignment wrapText="1"/>
    </xf>
    <xf numFmtId="0" fontId="3" fillId="0" borderId="12" xfId="0" applyFont="1" applyFill="1" applyBorder="1" applyAlignment="1">
      <alignment horizontal="center"/>
    </xf>
    <xf numFmtId="8" fontId="3" fillId="0" borderId="12" xfId="0" applyNumberFormat="1" applyFont="1" applyBorder="1" applyAlignment="1">
      <alignment vertical="center"/>
    </xf>
    <xf numFmtId="167" fontId="13" fillId="4" borderId="4" xfId="0" applyNumberFormat="1" applyFont="1" applyFill="1" applyBorder="1" applyAlignment="1">
      <alignment horizontal="right" vertical="center"/>
    </xf>
    <xf numFmtId="0" fontId="13" fillId="0" borderId="3" xfId="0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horizontal="center" vertical="center"/>
    </xf>
    <xf numFmtId="14" fontId="4" fillId="0" borderId="1" xfId="0" applyNumberFormat="1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 wrapText="1"/>
    </xf>
    <xf numFmtId="0" fontId="13" fillId="6" borderId="5" xfId="0" applyFont="1" applyFill="1" applyBorder="1" applyAlignment="1">
      <alignment horizontal="left" wrapText="1"/>
    </xf>
    <xf numFmtId="0" fontId="13" fillId="6" borderId="18" xfId="0" applyFont="1" applyFill="1" applyBorder="1" applyAlignment="1">
      <alignment horizontal="left" wrapText="1"/>
    </xf>
    <xf numFmtId="167" fontId="13" fillId="4" borderId="4" xfId="0" quotePrefix="1" applyNumberFormat="1" applyFont="1" applyFill="1" applyBorder="1" applyAlignment="1">
      <alignment horizontal="right" vertical="center"/>
    </xf>
    <xf numFmtId="0" fontId="25" fillId="7" borderId="7" xfId="0" applyFont="1" applyFill="1" applyBorder="1" applyAlignment="1">
      <alignment horizontal="center" vertical="center"/>
    </xf>
    <xf numFmtId="0" fontId="8" fillId="4" borderId="5" xfId="0" applyFont="1" applyFill="1" applyBorder="1" applyAlignment="1">
      <alignment horizontal="center" vertical="justify"/>
    </xf>
    <xf numFmtId="0" fontId="8" fillId="4" borderId="20" xfId="0" applyFont="1" applyFill="1" applyBorder="1" applyAlignment="1">
      <alignment horizontal="center" vertical="justify"/>
    </xf>
  </cellXfs>
  <cellStyles count="4">
    <cellStyle name="Euro" xfId="2"/>
    <cellStyle name="Moneda" xfId="1" builtinId="4"/>
    <cellStyle name="Normal" xfId="0" builtinId="0"/>
    <cellStyle name="Normal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DN141"/>
  <sheetViews>
    <sheetView tabSelected="1" zoomScale="90" zoomScaleNormal="90" workbookViewId="0">
      <pane ySplit="2" topLeftCell="A114" activePane="bottomLeft" state="frozen"/>
      <selection activeCell="B112" sqref="B112"/>
      <selection pane="bottomLeft" activeCell="E30" sqref="E30"/>
    </sheetView>
  </sheetViews>
  <sheetFormatPr baseColWidth="10" defaultColWidth="8.85546875" defaultRowHeight="12.75"/>
  <cols>
    <col min="1" max="1" width="14" style="187" customWidth="1"/>
    <col min="2" max="2" width="38.5703125" style="187" customWidth="1"/>
    <col min="3" max="3" width="13.140625" style="187" customWidth="1"/>
    <col min="4" max="4" width="12.140625" style="187" customWidth="1"/>
    <col min="5" max="5" width="14.28515625" style="187" customWidth="1"/>
    <col min="6" max="6" width="14.7109375" style="187" customWidth="1"/>
    <col min="7" max="7" width="25.140625" style="187" customWidth="1"/>
    <col min="8" max="8" width="15.5703125" style="187" customWidth="1"/>
    <col min="9" max="9" width="13.85546875" style="187" bestFit="1" customWidth="1"/>
    <col min="10" max="10" width="12.7109375" style="187" bestFit="1" customWidth="1"/>
    <col min="11" max="11" width="20" style="187" bestFit="1" customWidth="1"/>
    <col min="12" max="16384" width="8.85546875" style="187"/>
  </cols>
  <sheetData>
    <row r="1" spans="1:168" ht="72.75" customHeight="1" thickBot="1">
      <c r="A1" s="561" t="s">
        <v>451</v>
      </c>
      <c r="B1" s="561"/>
      <c r="C1" s="561"/>
      <c r="D1" s="561"/>
      <c r="E1" s="561"/>
      <c r="F1" s="561"/>
      <c r="G1" s="561"/>
      <c r="H1" s="561"/>
      <c r="I1" s="561"/>
      <c r="J1" s="561"/>
      <c r="K1" s="561"/>
    </row>
    <row r="2" spans="1:168" s="15" customFormat="1" ht="22.5">
      <c r="A2" s="1" t="s">
        <v>0</v>
      </c>
      <c r="B2" s="2" t="s">
        <v>1</v>
      </c>
      <c r="C2" s="3" t="s">
        <v>3</v>
      </c>
      <c r="D2" s="3" t="s">
        <v>4</v>
      </c>
      <c r="E2" s="5" t="s">
        <v>6</v>
      </c>
      <c r="F2" s="6" t="s">
        <v>7</v>
      </c>
      <c r="G2" s="7" t="s">
        <v>8</v>
      </c>
      <c r="H2" s="3" t="s">
        <v>9</v>
      </c>
      <c r="I2" s="8" t="s">
        <v>10</v>
      </c>
      <c r="J2" s="8" t="s">
        <v>11</v>
      </c>
      <c r="K2" s="8" t="s">
        <v>12</v>
      </c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G2" s="14"/>
      <c r="BH2" s="14"/>
      <c r="BI2" s="14"/>
      <c r="BJ2" s="14"/>
      <c r="BK2" s="14"/>
      <c r="BL2" s="14"/>
      <c r="BM2" s="14"/>
      <c r="BN2" s="14"/>
      <c r="BO2" s="14"/>
      <c r="BP2" s="14"/>
      <c r="BQ2" s="14"/>
      <c r="BR2" s="14"/>
      <c r="BS2" s="14"/>
      <c r="BT2" s="14"/>
      <c r="BU2" s="14"/>
      <c r="BV2" s="14"/>
      <c r="BW2" s="14"/>
      <c r="BX2" s="14"/>
      <c r="BY2" s="14"/>
      <c r="BZ2" s="14"/>
      <c r="CA2" s="14"/>
      <c r="CB2" s="14"/>
      <c r="CC2" s="14"/>
      <c r="CD2" s="14"/>
      <c r="CE2" s="14"/>
      <c r="CF2" s="14"/>
      <c r="CG2" s="14"/>
      <c r="CH2" s="14"/>
      <c r="CI2" s="14"/>
      <c r="CJ2" s="14"/>
      <c r="CK2" s="14"/>
      <c r="CL2" s="14"/>
      <c r="CM2" s="14"/>
      <c r="CN2" s="14"/>
      <c r="CO2" s="14"/>
      <c r="CP2" s="14"/>
      <c r="CQ2" s="14"/>
      <c r="CR2" s="14"/>
      <c r="CS2" s="14"/>
      <c r="CT2" s="14"/>
      <c r="CU2" s="14"/>
      <c r="CV2" s="14"/>
      <c r="CW2" s="14"/>
      <c r="CX2" s="14"/>
      <c r="CY2" s="14"/>
      <c r="CZ2" s="14"/>
      <c r="DA2" s="14"/>
      <c r="DB2" s="14"/>
      <c r="DC2" s="14"/>
      <c r="DD2" s="14"/>
      <c r="DE2" s="14"/>
      <c r="DF2" s="14"/>
      <c r="DG2" s="14"/>
      <c r="DH2" s="14"/>
      <c r="DI2" s="14"/>
      <c r="DJ2" s="14"/>
      <c r="DK2" s="14"/>
      <c r="DL2" s="14"/>
      <c r="DM2" s="14"/>
      <c r="DN2" s="14"/>
      <c r="DO2" s="14"/>
      <c r="DP2" s="14"/>
      <c r="DQ2" s="14"/>
      <c r="DR2" s="14"/>
      <c r="DS2" s="14"/>
      <c r="DT2" s="14"/>
      <c r="DU2" s="14"/>
      <c r="DV2" s="14"/>
      <c r="DW2" s="14"/>
      <c r="DX2" s="14"/>
      <c r="DY2" s="14"/>
      <c r="DZ2" s="14"/>
      <c r="EA2" s="14"/>
      <c r="EB2" s="14"/>
      <c r="EC2" s="14"/>
      <c r="ED2" s="14"/>
      <c r="EE2" s="14"/>
      <c r="EF2" s="14"/>
      <c r="EG2" s="14"/>
      <c r="EH2" s="14"/>
      <c r="EI2" s="14"/>
      <c r="EJ2" s="14"/>
      <c r="EK2" s="14"/>
      <c r="EL2" s="14"/>
      <c r="EM2" s="14"/>
      <c r="EN2" s="14"/>
      <c r="EO2" s="14"/>
      <c r="EP2" s="14"/>
      <c r="EQ2" s="14"/>
      <c r="ER2" s="14"/>
      <c r="ES2" s="14"/>
      <c r="ET2" s="14"/>
      <c r="EU2" s="14"/>
      <c r="EV2" s="14"/>
      <c r="EW2" s="14"/>
      <c r="EX2" s="14"/>
      <c r="EY2" s="14"/>
      <c r="EZ2" s="14"/>
      <c r="FA2" s="14"/>
      <c r="FB2" s="14"/>
      <c r="FC2" s="14"/>
      <c r="FD2" s="14"/>
      <c r="FE2" s="14"/>
      <c r="FF2" s="14"/>
      <c r="FG2" s="14"/>
      <c r="FH2" s="14"/>
      <c r="FI2" s="14"/>
      <c r="FJ2" s="14"/>
      <c r="FK2" s="14"/>
      <c r="FL2" s="14"/>
    </row>
    <row r="3" spans="1:168" s="33" customFormat="1" ht="13.5" thickBot="1">
      <c r="A3" s="16"/>
      <c r="B3" s="17"/>
      <c r="C3" s="19"/>
      <c r="D3" s="18"/>
      <c r="E3" s="21"/>
      <c r="F3" s="22"/>
      <c r="G3" s="23"/>
      <c r="H3" s="18"/>
      <c r="I3" s="24"/>
      <c r="J3" s="25"/>
      <c r="K3" s="25"/>
    </row>
    <row r="4" spans="1:168" s="43" customFormat="1">
      <c r="A4" s="34" t="s">
        <v>19</v>
      </c>
      <c r="B4" s="35" t="s">
        <v>20</v>
      </c>
      <c r="C4" s="37" t="s">
        <v>21</v>
      </c>
      <c r="D4" s="37" t="s">
        <v>22</v>
      </c>
      <c r="E4" s="535">
        <v>302.5</v>
      </c>
      <c r="F4" s="533">
        <v>290.39999999999998</v>
      </c>
      <c r="G4" s="532" t="s">
        <v>23</v>
      </c>
      <c r="H4" s="41" t="s">
        <v>24</v>
      </c>
      <c r="I4" s="42">
        <v>42436</v>
      </c>
      <c r="J4" s="536">
        <v>42438</v>
      </c>
      <c r="K4" s="40" t="s">
        <v>26</v>
      </c>
    </row>
    <row r="5" spans="1:168" s="53" customFormat="1">
      <c r="A5" s="45" t="s">
        <v>27</v>
      </c>
      <c r="B5" s="46" t="s">
        <v>28</v>
      </c>
      <c r="C5" s="45" t="s">
        <v>21</v>
      </c>
      <c r="D5" s="45" t="s">
        <v>22</v>
      </c>
      <c r="E5" s="49">
        <v>3993</v>
      </c>
      <c r="F5" s="534">
        <v>2434.7600000000002</v>
      </c>
      <c r="G5" s="50" t="s">
        <v>29</v>
      </c>
      <c r="H5" s="45" t="s">
        <v>24</v>
      </c>
      <c r="I5" s="51">
        <v>42444</v>
      </c>
      <c r="J5" s="51">
        <v>42445</v>
      </c>
      <c r="K5" s="45" t="s">
        <v>30</v>
      </c>
    </row>
    <row r="6" spans="1:168" s="53" customFormat="1" ht="38.25">
      <c r="A6" s="45" t="s">
        <v>31</v>
      </c>
      <c r="B6" s="54" t="s">
        <v>32</v>
      </c>
      <c r="C6" s="45" t="s">
        <v>34</v>
      </c>
      <c r="D6" s="45" t="s">
        <v>35</v>
      </c>
      <c r="E6" s="49">
        <v>174968.64</v>
      </c>
      <c r="F6" s="55" t="s">
        <v>36</v>
      </c>
      <c r="G6" s="57" t="s">
        <v>36</v>
      </c>
      <c r="H6" s="45" t="s">
        <v>37</v>
      </c>
      <c r="I6" s="45"/>
      <c r="J6" s="55" t="s">
        <v>36</v>
      </c>
      <c r="K6" s="45" t="s">
        <v>38</v>
      </c>
    </row>
    <row r="7" spans="1:168" s="43" customFormat="1">
      <c r="A7" s="41" t="s">
        <v>40</v>
      </c>
      <c r="B7" s="35" t="s">
        <v>41</v>
      </c>
      <c r="C7" s="37" t="s">
        <v>21</v>
      </c>
      <c r="D7" s="37" t="s">
        <v>22</v>
      </c>
      <c r="E7" s="39">
        <v>1815</v>
      </c>
      <c r="F7" s="58">
        <v>1421.75</v>
      </c>
      <c r="G7" s="47" t="s">
        <v>23</v>
      </c>
      <c r="H7" s="41" t="s">
        <v>24</v>
      </c>
      <c r="I7" s="38">
        <v>42461</v>
      </c>
      <c r="J7" s="48">
        <v>42464</v>
      </c>
      <c r="K7" s="45" t="s">
        <v>42</v>
      </c>
    </row>
    <row r="8" spans="1:168" s="64" customFormat="1" ht="25.5">
      <c r="A8" s="37" t="s">
        <v>43</v>
      </c>
      <c r="B8" s="60" t="s">
        <v>44</v>
      </c>
      <c r="C8" s="37" t="s">
        <v>21</v>
      </c>
      <c r="D8" s="37" t="s">
        <v>22</v>
      </c>
      <c r="E8" s="62">
        <v>28798</v>
      </c>
      <c r="F8" s="62">
        <v>21960.29</v>
      </c>
      <c r="G8" s="36" t="s">
        <v>45</v>
      </c>
      <c r="H8" s="37" t="s">
        <v>24</v>
      </c>
      <c r="I8" s="61">
        <v>42493</v>
      </c>
      <c r="J8" s="61">
        <v>42494</v>
      </c>
      <c r="K8" s="37" t="s">
        <v>46</v>
      </c>
    </row>
    <row r="9" spans="1:168" s="53" customFormat="1">
      <c r="A9" s="65" t="s">
        <v>47</v>
      </c>
      <c r="B9" s="66" t="s">
        <v>48</v>
      </c>
      <c r="C9" s="65" t="s">
        <v>49</v>
      </c>
      <c r="D9" s="65" t="s">
        <v>50</v>
      </c>
      <c r="E9" s="68">
        <v>147939.44</v>
      </c>
      <c r="F9" s="68">
        <f>SUM(F10:F12)</f>
        <v>104020.37</v>
      </c>
      <c r="G9" s="70" t="s">
        <v>51</v>
      </c>
      <c r="H9" s="71" t="s">
        <v>37</v>
      </c>
      <c r="I9" s="72">
        <v>42579</v>
      </c>
      <c r="J9" s="72">
        <v>42579</v>
      </c>
      <c r="K9" s="73" t="s">
        <v>52</v>
      </c>
    </row>
    <row r="10" spans="1:168" s="43" customFormat="1">
      <c r="A10" s="74" t="s">
        <v>53</v>
      </c>
      <c r="B10" s="75" t="s">
        <v>54</v>
      </c>
      <c r="C10" s="74" t="s">
        <v>53</v>
      </c>
      <c r="D10" s="74" t="s">
        <v>53</v>
      </c>
      <c r="E10" s="77"/>
      <c r="F10" s="77">
        <v>20804.439999999999</v>
      </c>
      <c r="G10" s="74" t="s">
        <v>53</v>
      </c>
      <c r="H10" s="74" t="s">
        <v>53</v>
      </c>
      <c r="I10" s="74" t="s">
        <v>53</v>
      </c>
      <c r="J10" s="74" t="s">
        <v>53</v>
      </c>
      <c r="K10" s="74" t="s">
        <v>53</v>
      </c>
    </row>
    <row r="11" spans="1:168" s="64" customFormat="1">
      <c r="A11" s="80" t="s">
        <v>53</v>
      </c>
      <c r="B11" s="75" t="s">
        <v>55</v>
      </c>
      <c r="C11" s="74" t="s">
        <v>53</v>
      </c>
      <c r="D11" s="74" t="s">
        <v>53</v>
      </c>
      <c r="E11" s="76"/>
      <c r="F11" s="76">
        <v>54335.11</v>
      </c>
      <c r="G11" s="74" t="s">
        <v>53</v>
      </c>
      <c r="H11" s="74" t="s">
        <v>53</v>
      </c>
      <c r="I11" s="74" t="s">
        <v>53</v>
      </c>
      <c r="J11" s="74" t="s">
        <v>53</v>
      </c>
      <c r="K11" s="74" t="s">
        <v>53</v>
      </c>
    </row>
    <row r="12" spans="1:168" s="64" customFormat="1">
      <c r="A12" s="81" t="s">
        <v>53</v>
      </c>
      <c r="B12" s="82" t="s">
        <v>56</v>
      </c>
      <c r="C12" s="84" t="s">
        <v>53</v>
      </c>
      <c r="D12" s="84" t="s">
        <v>53</v>
      </c>
      <c r="E12" s="83"/>
      <c r="F12" s="83">
        <v>28880.82</v>
      </c>
      <c r="G12" s="84" t="s">
        <v>53</v>
      </c>
      <c r="H12" s="84" t="s">
        <v>53</v>
      </c>
      <c r="I12" s="84" t="s">
        <v>53</v>
      </c>
      <c r="J12" s="84" t="s">
        <v>53</v>
      </c>
      <c r="K12" s="84" t="s">
        <v>53</v>
      </c>
    </row>
    <row r="13" spans="1:168" s="50" customFormat="1" ht="38.25">
      <c r="A13" s="85" t="s">
        <v>57</v>
      </c>
      <c r="B13" s="86" t="s">
        <v>58</v>
      </c>
      <c r="C13" s="87"/>
      <c r="D13" s="87"/>
      <c r="E13" s="88">
        <f>SUM(E14:E18)</f>
        <v>0</v>
      </c>
      <c r="F13" s="89"/>
      <c r="G13" s="92"/>
      <c r="H13" s="71" t="s">
        <v>37</v>
      </c>
      <c r="I13" s="91"/>
      <c r="J13" s="90"/>
      <c r="K13" s="71" t="s">
        <v>39</v>
      </c>
    </row>
    <row r="14" spans="1:168" s="50" customFormat="1">
      <c r="A14" s="93" t="s">
        <v>53</v>
      </c>
      <c r="B14" s="94" t="s">
        <v>59</v>
      </c>
      <c r="C14" s="74" t="s">
        <v>60</v>
      </c>
      <c r="D14" s="74" t="s">
        <v>61</v>
      </c>
      <c r="E14" s="95"/>
      <c r="F14" s="96"/>
      <c r="G14" s="562" t="s">
        <v>62</v>
      </c>
      <c r="H14" s="79" t="s">
        <v>53</v>
      </c>
      <c r="I14" s="98">
        <v>42508</v>
      </c>
      <c r="J14" s="99">
        <v>42552</v>
      </c>
      <c r="K14" s="79" t="s">
        <v>53</v>
      </c>
    </row>
    <row r="15" spans="1:168" s="50" customFormat="1">
      <c r="A15" s="93"/>
      <c r="B15" s="94" t="s">
        <v>63</v>
      </c>
      <c r="C15" s="74"/>
      <c r="D15" s="74"/>
      <c r="E15" s="95" t="s">
        <v>64</v>
      </c>
      <c r="F15" s="100" t="s">
        <v>64</v>
      </c>
      <c r="G15" s="562"/>
      <c r="H15" s="79"/>
      <c r="I15" s="97"/>
      <c r="J15" s="80"/>
      <c r="K15" s="79"/>
    </row>
    <row r="16" spans="1:168" s="50" customFormat="1" ht="14.25" customHeight="1">
      <c r="A16" s="93"/>
      <c r="B16" s="94" t="s">
        <v>65</v>
      </c>
      <c r="C16" s="74"/>
      <c r="D16" s="74"/>
      <c r="E16" s="102" t="s">
        <v>66</v>
      </c>
      <c r="F16" s="100" t="s">
        <v>66</v>
      </c>
      <c r="G16" s="563"/>
      <c r="H16" s="79"/>
      <c r="I16" s="97"/>
      <c r="J16" s="80"/>
      <c r="K16" s="79"/>
    </row>
    <row r="17" spans="1:11" s="50" customFormat="1" ht="38.25">
      <c r="A17" s="103" t="s">
        <v>53</v>
      </c>
      <c r="B17" s="104" t="s">
        <v>67</v>
      </c>
      <c r="C17" s="105" t="s">
        <v>68</v>
      </c>
      <c r="D17" s="105" t="s">
        <v>69</v>
      </c>
      <c r="E17" s="106" t="s">
        <v>70</v>
      </c>
      <c r="F17" s="110" t="s">
        <v>71</v>
      </c>
      <c r="G17" s="107" t="s">
        <v>71</v>
      </c>
      <c r="H17" s="108" t="s">
        <v>53</v>
      </c>
      <c r="I17" s="109">
        <v>42488</v>
      </c>
      <c r="J17" s="110" t="s">
        <v>71</v>
      </c>
      <c r="K17" s="108" t="s">
        <v>53</v>
      </c>
    </row>
    <row r="18" spans="1:11" s="50" customFormat="1" ht="25.5">
      <c r="A18" s="111" t="s">
        <v>53</v>
      </c>
      <c r="B18" s="112" t="s">
        <v>72</v>
      </c>
      <c r="C18" s="113" t="s">
        <v>73</v>
      </c>
      <c r="D18" s="114" t="s">
        <v>69</v>
      </c>
      <c r="E18" s="115"/>
      <c r="F18" s="119" t="s">
        <v>71</v>
      </c>
      <c r="G18" s="116" t="s">
        <v>71</v>
      </c>
      <c r="H18" s="117" t="s">
        <v>53</v>
      </c>
      <c r="I18" s="118">
        <v>42488</v>
      </c>
      <c r="J18" s="119" t="s">
        <v>71</v>
      </c>
      <c r="K18" s="117" t="s">
        <v>53</v>
      </c>
    </row>
    <row r="19" spans="1:11" s="50" customFormat="1" ht="15.6" customHeight="1">
      <c r="A19" s="93"/>
      <c r="B19" s="94" t="s">
        <v>74</v>
      </c>
      <c r="C19" s="74"/>
      <c r="D19" s="74"/>
      <c r="E19" s="100" t="s">
        <v>75</v>
      </c>
      <c r="F19" s="120"/>
      <c r="G19" s="101"/>
      <c r="H19" s="79"/>
      <c r="I19" s="97"/>
      <c r="J19" s="80"/>
      <c r="K19" s="79"/>
    </row>
    <row r="20" spans="1:11" s="50" customFormat="1" ht="14.25" customHeight="1">
      <c r="A20" s="81"/>
      <c r="B20" s="121" t="s">
        <v>76</v>
      </c>
      <c r="C20" s="84"/>
      <c r="D20" s="84"/>
      <c r="E20" s="122" t="s">
        <v>77</v>
      </c>
      <c r="F20" s="123"/>
      <c r="G20" s="127"/>
      <c r="H20" s="126"/>
      <c r="I20" s="125"/>
      <c r="J20" s="124"/>
      <c r="K20" s="126"/>
    </row>
    <row r="21" spans="1:11" s="64" customFormat="1" ht="38.25">
      <c r="A21" s="52" t="s">
        <v>78</v>
      </c>
      <c r="B21" s="86" t="s">
        <v>79</v>
      </c>
      <c r="C21" s="128" t="s">
        <v>80</v>
      </c>
      <c r="D21" s="129" t="s">
        <v>81</v>
      </c>
      <c r="E21" s="130">
        <v>144844.26</v>
      </c>
      <c r="F21" s="130">
        <v>135428.37</v>
      </c>
      <c r="G21" s="131" t="s">
        <v>82</v>
      </c>
      <c r="H21" s="71" t="s">
        <v>37</v>
      </c>
      <c r="I21" s="132">
        <v>42500</v>
      </c>
      <c r="J21" s="132">
        <v>42502</v>
      </c>
      <c r="K21" s="537" t="s">
        <v>83</v>
      </c>
    </row>
    <row r="22" spans="1:11" s="64" customFormat="1">
      <c r="A22" s="74" t="s">
        <v>53</v>
      </c>
      <c r="B22" s="75" t="s">
        <v>84</v>
      </c>
      <c r="C22" s="74" t="s">
        <v>53</v>
      </c>
      <c r="D22" s="74" t="s">
        <v>53</v>
      </c>
      <c r="E22" s="74" t="s">
        <v>53</v>
      </c>
      <c r="F22" s="74" t="s">
        <v>53</v>
      </c>
      <c r="G22" s="74" t="s">
        <v>53</v>
      </c>
      <c r="H22" s="74" t="s">
        <v>53</v>
      </c>
      <c r="I22" s="74" t="s">
        <v>53</v>
      </c>
      <c r="J22" s="74" t="s">
        <v>53</v>
      </c>
      <c r="K22" s="74"/>
    </row>
    <row r="23" spans="1:11" s="64" customFormat="1">
      <c r="A23" s="80" t="s">
        <v>53</v>
      </c>
      <c r="B23" s="75" t="s">
        <v>85</v>
      </c>
      <c r="C23" s="74" t="s">
        <v>53</v>
      </c>
      <c r="D23" s="74" t="s">
        <v>53</v>
      </c>
      <c r="E23" s="74" t="s">
        <v>53</v>
      </c>
      <c r="F23" s="74" t="s">
        <v>53</v>
      </c>
      <c r="G23" s="74" t="s">
        <v>53</v>
      </c>
      <c r="H23" s="74" t="s">
        <v>53</v>
      </c>
      <c r="I23" s="74" t="s">
        <v>53</v>
      </c>
      <c r="J23" s="74" t="s">
        <v>53</v>
      </c>
      <c r="K23" s="76"/>
    </row>
    <row r="24" spans="1:11" s="64" customFormat="1">
      <c r="A24" s="81" t="s">
        <v>53</v>
      </c>
      <c r="B24" s="82" t="s">
        <v>86</v>
      </c>
      <c r="C24" s="84" t="s">
        <v>53</v>
      </c>
      <c r="D24" s="84" t="s">
        <v>53</v>
      </c>
      <c r="E24" s="84" t="s">
        <v>53</v>
      </c>
      <c r="F24" s="84" t="s">
        <v>53</v>
      </c>
      <c r="G24" s="84" t="s">
        <v>53</v>
      </c>
      <c r="H24" s="84" t="s">
        <v>53</v>
      </c>
      <c r="I24" s="84" t="s">
        <v>53</v>
      </c>
      <c r="J24" s="84" t="s">
        <v>53</v>
      </c>
      <c r="K24" s="83"/>
    </row>
    <row r="25" spans="1:11" s="64" customFormat="1" ht="25.5">
      <c r="A25" s="133" t="s">
        <v>87</v>
      </c>
      <c r="B25" s="54" t="s">
        <v>88</v>
      </c>
      <c r="C25" s="134" t="s">
        <v>89</v>
      </c>
      <c r="D25" s="37" t="s">
        <v>90</v>
      </c>
      <c r="E25" s="136">
        <v>34898.82</v>
      </c>
      <c r="F25" s="136">
        <v>27527.5</v>
      </c>
      <c r="G25" s="35" t="s">
        <v>91</v>
      </c>
      <c r="H25" s="137" t="s">
        <v>24</v>
      </c>
      <c r="I25" s="61">
        <v>42499</v>
      </c>
      <c r="J25" s="61">
        <v>42501</v>
      </c>
      <c r="K25" s="138" t="s">
        <v>93</v>
      </c>
    </row>
    <row r="26" spans="1:11" s="64" customFormat="1" ht="38.25">
      <c r="A26" s="139" t="s">
        <v>94</v>
      </c>
      <c r="B26" s="86" t="s">
        <v>95</v>
      </c>
      <c r="C26" s="65" t="s">
        <v>96</v>
      </c>
      <c r="D26" s="141" t="s">
        <v>97</v>
      </c>
      <c r="E26" s="142">
        <v>8500</v>
      </c>
      <c r="F26" s="142">
        <v>6900</v>
      </c>
      <c r="G26" s="35" t="s">
        <v>98</v>
      </c>
      <c r="H26" s="69" t="s">
        <v>24</v>
      </c>
      <c r="I26" s="144">
        <v>42508</v>
      </c>
      <c r="J26" s="144">
        <v>42508</v>
      </c>
      <c r="K26" s="141" t="s">
        <v>99</v>
      </c>
    </row>
    <row r="27" spans="1:11" s="156" customFormat="1" ht="48">
      <c r="A27" s="145" t="s">
        <v>100</v>
      </c>
      <c r="B27" s="146" t="s">
        <v>101</v>
      </c>
      <c r="C27" s="147" t="s">
        <v>96</v>
      </c>
      <c r="D27" s="148" t="s">
        <v>97</v>
      </c>
      <c r="E27" s="150">
        <v>8500</v>
      </c>
      <c r="F27" s="150">
        <v>6900</v>
      </c>
      <c r="G27" s="152" t="s">
        <v>98</v>
      </c>
      <c r="H27" s="153" t="s">
        <v>102</v>
      </c>
      <c r="I27" s="154">
        <v>42867</v>
      </c>
      <c r="J27" s="154">
        <v>42873</v>
      </c>
      <c r="K27" s="148" t="s">
        <v>103</v>
      </c>
    </row>
    <row r="28" spans="1:11" s="64" customFormat="1" ht="25.5">
      <c r="A28" s="157" t="s">
        <v>104</v>
      </c>
      <c r="B28" s="54" t="s">
        <v>105</v>
      </c>
      <c r="C28" s="134" t="s">
        <v>106</v>
      </c>
      <c r="D28" s="37" t="s">
        <v>107</v>
      </c>
      <c r="E28" s="136">
        <f>13000*1.21</f>
        <v>15730</v>
      </c>
      <c r="F28" s="136">
        <v>14520</v>
      </c>
      <c r="G28" s="35" t="s">
        <v>108</v>
      </c>
      <c r="H28" s="137" t="s">
        <v>24</v>
      </c>
      <c r="I28" s="61">
        <v>42534</v>
      </c>
      <c r="J28" s="61">
        <v>42536</v>
      </c>
      <c r="K28" s="138" t="s">
        <v>109</v>
      </c>
    </row>
    <row r="29" spans="1:11" s="156" customFormat="1" ht="24">
      <c r="A29" s="158" t="s">
        <v>110</v>
      </c>
      <c r="B29" s="159" t="s">
        <v>111</v>
      </c>
      <c r="C29" s="160" t="s">
        <v>106</v>
      </c>
      <c r="D29" s="161" t="s">
        <v>107</v>
      </c>
      <c r="E29" s="163">
        <f>13000*1.21</f>
        <v>15730</v>
      </c>
      <c r="F29" s="163">
        <v>14520</v>
      </c>
      <c r="G29" s="164" t="s">
        <v>108</v>
      </c>
      <c r="H29" s="153" t="s">
        <v>102</v>
      </c>
      <c r="I29" s="165">
        <v>42915</v>
      </c>
      <c r="J29" s="165">
        <v>42916</v>
      </c>
      <c r="K29" s="166" t="s">
        <v>112</v>
      </c>
    </row>
    <row r="30" spans="1:11" s="64" customFormat="1" ht="25.5">
      <c r="A30" s="139" t="s">
        <v>113</v>
      </c>
      <c r="B30" s="86" t="s">
        <v>114</v>
      </c>
      <c r="C30" s="65" t="s">
        <v>115</v>
      </c>
      <c r="D30" s="143" t="s">
        <v>116</v>
      </c>
      <c r="E30" s="142">
        <f>SUM(E31:E32)</f>
        <v>2200</v>
      </c>
      <c r="F30" s="142">
        <v>2200</v>
      </c>
      <c r="G30" s="131" t="s">
        <v>117</v>
      </c>
      <c r="H30" s="69" t="s">
        <v>24</v>
      </c>
      <c r="I30" s="143" t="s">
        <v>118</v>
      </c>
      <c r="J30" s="144">
        <v>42552</v>
      </c>
      <c r="K30" s="141" t="s">
        <v>39</v>
      </c>
    </row>
    <row r="31" spans="1:11" s="64" customFormat="1">
      <c r="A31" s="74" t="s">
        <v>53</v>
      </c>
      <c r="B31" s="167">
        <v>2016</v>
      </c>
      <c r="C31" s="80" t="s">
        <v>53</v>
      </c>
      <c r="D31" s="74" t="s">
        <v>53</v>
      </c>
      <c r="E31" s="168">
        <v>1100</v>
      </c>
      <c r="F31" s="168"/>
      <c r="G31" s="74" t="s">
        <v>53</v>
      </c>
      <c r="H31" s="74" t="s">
        <v>53</v>
      </c>
      <c r="I31" s="74" t="s">
        <v>53</v>
      </c>
      <c r="J31" s="74" t="s">
        <v>53</v>
      </c>
      <c r="K31" s="74" t="s">
        <v>53</v>
      </c>
    </row>
    <row r="32" spans="1:11" s="64" customFormat="1" ht="13.15" customHeight="1">
      <c r="A32" s="84" t="s">
        <v>53</v>
      </c>
      <c r="B32" s="169">
        <v>2017</v>
      </c>
      <c r="C32" s="124" t="s">
        <v>53</v>
      </c>
      <c r="D32" s="84" t="s">
        <v>53</v>
      </c>
      <c r="E32" s="170">
        <v>1100</v>
      </c>
      <c r="F32" s="170"/>
      <c r="G32" s="84" t="s">
        <v>53</v>
      </c>
      <c r="H32" s="84" t="s">
        <v>53</v>
      </c>
      <c r="I32" s="84" t="s">
        <v>53</v>
      </c>
      <c r="J32" s="84" t="s">
        <v>53</v>
      </c>
      <c r="K32" s="84" t="s">
        <v>53</v>
      </c>
    </row>
    <row r="33" spans="1:11" s="64" customFormat="1" ht="51.75" customHeight="1">
      <c r="A33" s="139" t="s">
        <v>119</v>
      </c>
      <c r="B33" s="86" t="s">
        <v>120</v>
      </c>
      <c r="C33" s="65" t="s">
        <v>121</v>
      </c>
      <c r="D33" s="143" t="s">
        <v>122</v>
      </c>
      <c r="E33" s="142">
        <v>54450</v>
      </c>
      <c r="F33" s="142">
        <v>45254</v>
      </c>
      <c r="G33" s="36" t="s">
        <v>123</v>
      </c>
      <c r="H33" s="69" t="s">
        <v>24</v>
      </c>
      <c r="I33" s="144">
        <v>42664</v>
      </c>
      <c r="J33" s="144">
        <v>42669</v>
      </c>
      <c r="K33" s="141" t="s">
        <v>124</v>
      </c>
    </row>
    <row r="34" spans="1:11" s="64" customFormat="1" ht="25.5">
      <c r="A34" s="139" t="s">
        <v>125</v>
      </c>
      <c r="B34" s="86" t="s">
        <v>126</v>
      </c>
      <c r="C34" s="65" t="s">
        <v>127</v>
      </c>
      <c r="D34" s="143" t="s">
        <v>81</v>
      </c>
      <c r="E34" s="142">
        <v>2401.85</v>
      </c>
      <c r="F34" s="142">
        <v>2208.25</v>
      </c>
      <c r="G34" s="131" t="s">
        <v>128</v>
      </c>
      <c r="H34" s="69" t="s">
        <v>24</v>
      </c>
      <c r="I34" s="144">
        <v>42514</v>
      </c>
      <c r="J34" s="144">
        <v>42516</v>
      </c>
      <c r="K34" s="141" t="s">
        <v>129</v>
      </c>
    </row>
    <row r="35" spans="1:11" s="64" customFormat="1">
      <c r="A35" s="139" t="s">
        <v>130</v>
      </c>
      <c r="B35" s="86" t="s">
        <v>131</v>
      </c>
      <c r="C35" s="65" t="s">
        <v>127</v>
      </c>
      <c r="D35" s="143" t="s">
        <v>81</v>
      </c>
      <c r="E35" s="142">
        <v>4204.75</v>
      </c>
      <c r="F35" s="142">
        <v>3372.27</v>
      </c>
      <c r="G35" s="35" t="s">
        <v>23</v>
      </c>
      <c r="H35" s="69" t="s">
        <v>24</v>
      </c>
      <c r="I35" s="144">
        <v>42527</v>
      </c>
      <c r="J35" s="144">
        <v>42529</v>
      </c>
      <c r="K35" s="141" t="s">
        <v>132</v>
      </c>
    </row>
    <row r="36" spans="1:11" s="64" customFormat="1" ht="25.5">
      <c r="A36" s="139" t="s">
        <v>133</v>
      </c>
      <c r="B36" s="86" t="s">
        <v>134</v>
      </c>
      <c r="C36" s="65" t="s">
        <v>135</v>
      </c>
      <c r="D36" s="143" t="s">
        <v>136</v>
      </c>
      <c r="E36" s="142">
        <v>139037.6</v>
      </c>
      <c r="F36" s="142">
        <v>106021.84</v>
      </c>
      <c r="G36" s="171" t="s">
        <v>137</v>
      </c>
      <c r="H36" s="69" t="s">
        <v>37</v>
      </c>
      <c r="I36" s="144">
        <v>42653</v>
      </c>
      <c r="J36" s="144">
        <v>42656</v>
      </c>
      <c r="K36" s="141" t="s">
        <v>138</v>
      </c>
    </row>
    <row r="37" spans="1:11" s="64" customFormat="1" ht="25.5">
      <c r="A37" s="172" t="s">
        <v>139</v>
      </c>
      <c r="B37" s="86" t="s">
        <v>140</v>
      </c>
      <c r="C37" s="173" t="s">
        <v>141</v>
      </c>
      <c r="D37" s="73" t="s">
        <v>142</v>
      </c>
      <c r="E37" s="142">
        <v>34782.83</v>
      </c>
      <c r="F37" s="142">
        <v>34782.83</v>
      </c>
      <c r="G37" s="171" t="s">
        <v>143</v>
      </c>
      <c r="H37" s="69" t="s">
        <v>144</v>
      </c>
      <c r="I37" s="144">
        <v>42527</v>
      </c>
      <c r="J37" s="144">
        <v>42529</v>
      </c>
      <c r="K37" s="141" t="s">
        <v>145</v>
      </c>
    </row>
    <row r="38" spans="1:11" s="64" customFormat="1" ht="46.9" customHeight="1">
      <c r="A38" s="172" t="s">
        <v>146</v>
      </c>
      <c r="B38" s="86" t="s">
        <v>147</v>
      </c>
      <c r="C38" s="173" t="s">
        <v>148</v>
      </c>
      <c r="D38" s="73" t="s">
        <v>149</v>
      </c>
      <c r="E38" s="142">
        <v>30217.41</v>
      </c>
      <c r="F38" s="142">
        <v>30217.41</v>
      </c>
      <c r="G38" s="171" t="s">
        <v>150</v>
      </c>
      <c r="H38" s="69" t="s">
        <v>144</v>
      </c>
      <c r="I38" s="144">
        <v>42528</v>
      </c>
      <c r="J38" s="144">
        <v>42529</v>
      </c>
      <c r="K38" s="141" t="s">
        <v>151</v>
      </c>
    </row>
    <row r="39" spans="1:11" s="181" customFormat="1" ht="25.5">
      <c r="A39" s="174" t="s">
        <v>152</v>
      </c>
      <c r="B39" s="175" t="s">
        <v>153</v>
      </c>
      <c r="C39" s="65" t="s">
        <v>154</v>
      </c>
      <c r="D39" s="176" t="s">
        <v>155</v>
      </c>
      <c r="E39" s="177">
        <f>270000*1.21</f>
        <v>326700</v>
      </c>
      <c r="F39" s="177">
        <v>326361.2</v>
      </c>
      <c r="G39" s="178" t="s">
        <v>156</v>
      </c>
      <c r="H39" s="69" t="s">
        <v>37</v>
      </c>
      <c r="I39" s="179">
        <v>42663</v>
      </c>
      <c r="J39" s="179">
        <v>42692</v>
      </c>
      <c r="K39" s="180" t="s">
        <v>157</v>
      </c>
    </row>
    <row r="40" spans="1:11" s="64" customFormat="1">
      <c r="A40" s="139" t="s">
        <v>158</v>
      </c>
      <c r="B40" s="86" t="s">
        <v>159</v>
      </c>
      <c r="C40" s="65" t="s">
        <v>160</v>
      </c>
      <c r="D40" s="143" t="s">
        <v>161</v>
      </c>
      <c r="E40" s="142">
        <v>4719</v>
      </c>
      <c r="F40" s="142">
        <f>SUM(F41:F42)</f>
        <v>3194.3999999999996</v>
      </c>
      <c r="G40" s="182" t="s">
        <v>162</v>
      </c>
      <c r="H40" s="69" t="s">
        <v>24</v>
      </c>
      <c r="I40" s="144">
        <v>42572</v>
      </c>
      <c r="J40" s="144">
        <v>42573</v>
      </c>
      <c r="K40" s="141" t="s">
        <v>163</v>
      </c>
    </row>
    <row r="41" spans="1:11">
      <c r="A41" s="183" t="s">
        <v>53</v>
      </c>
      <c r="B41" s="184" t="s">
        <v>164</v>
      </c>
      <c r="C41" s="183" t="s">
        <v>53</v>
      </c>
      <c r="D41" s="183" t="s">
        <v>53</v>
      </c>
      <c r="E41" s="186">
        <v>2228.42</v>
      </c>
      <c r="F41" s="186">
        <v>1417.78</v>
      </c>
      <c r="G41" s="185"/>
      <c r="H41" s="183" t="s">
        <v>53</v>
      </c>
      <c r="I41" s="183"/>
      <c r="J41" s="183"/>
      <c r="K41" s="185"/>
    </row>
    <row r="42" spans="1:11">
      <c r="A42" s="188" t="s">
        <v>53</v>
      </c>
      <c r="B42" s="189" t="s">
        <v>165</v>
      </c>
      <c r="C42" s="188" t="s">
        <v>53</v>
      </c>
      <c r="D42" s="188" t="s">
        <v>53</v>
      </c>
      <c r="E42" s="191">
        <v>2490.58</v>
      </c>
      <c r="F42" s="191">
        <v>1776.62</v>
      </c>
      <c r="G42" s="190"/>
      <c r="H42" s="188" t="s">
        <v>53</v>
      </c>
      <c r="I42" s="188"/>
      <c r="J42" s="188"/>
      <c r="K42" s="190"/>
    </row>
    <row r="43" spans="1:11" s="64" customFormat="1" ht="53.25" customHeight="1">
      <c r="A43" s="139" t="s">
        <v>166</v>
      </c>
      <c r="B43" s="86" t="s">
        <v>167</v>
      </c>
      <c r="C43" s="65" t="s">
        <v>34</v>
      </c>
      <c r="D43" s="143" t="s">
        <v>168</v>
      </c>
      <c r="E43" s="142">
        <v>153066.56</v>
      </c>
      <c r="F43" s="192">
        <v>153066.56</v>
      </c>
      <c r="G43" s="171" t="s">
        <v>169</v>
      </c>
      <c r="H43" s="69" t="s">
        <v>37</v>
      </c>
      <c r="I43" s="144">
        <v>42656</v>
      </c>
      <c r="J43" s="144">
        <v>42663</v>
      </c>
      <c r="K43" s="193" t="s">
        <v>170</v>
      </c>
    </row>
    <row r="44" spans="1:11" s="64" customFormat="1" ht="38.25">
      <c r="A44" s="139" t="s">
        <v>171</v>
      </c>
      <c r="B44" s="86" t="s">
        <v>172</v>
      </c>
      <c r="C44" s="65" t="s">
        <v>173</v>
      </c>
      <c r="D44" s="143" t="s">
        <v>174</v>
      </c>
      <c r="E44" s="142">
        <v>99855.12</v>
      </c>
      <c r="F44" s="142">
        <v>69877.5</v>
      </c>
      <c r="G44" s="171" t="s">
        <v>175</v>
      </c>
      <c r="H44" s="69" t="s">
        <v>37</v>
      </c>
      <c r="I44" s="144">
        <v>42678</v>
      </c>
      <c r="J44" s="144">
        <v>42684</v>
      </c>
      <c r="K44" s="141" t="s">
        <v>176</v>
      </c>
    </row>
    <row r="45" spans="1:11" s="64" customFormat="1" ht="25.5">
      <c r="A45" s="139" t="s">
        <v>177</v>
      </c>
      <c r="B45" s="86" t="s">
        <v>178</v>
      </c>
      <c r="C45" s="65" t="s">
        <v>127</v>
      </c>
      <c r="D45" s="143" t="s">
        <v>81</v>
      </c>
      <c r="E45" s="142">
        <v>1626.24</v>
      </c>
      <c r="F45" s="142">
        <v>1621.4</v>
      </c>
      <c r="G45" s="35" t="s">
        <v>179</v>
      </c>
      <c r="H45" s="69" t="s">
        <v>24</v>
      </c>
      <c r="I45" s="144">
        <v>42563</v>
      </c>
      <c r="J45" s="144">
        <v>42565</v>
      </c>
      <c r="K45" s="141" t="s">
        <v>180</v>
      </c>
    </row>
    <row r="46" spans="1:11" s="64" customFormat="1" ht="25.5">
      <c r="A46" s="139" t="s">
        <v>181</v>
      </c>
      <c r="B46" s="86" t="s">
        <v>182</v>
      </c>
      <c r="C46" s="65" t="s">
        <v>127</v>
      </c>
      <c r="D46" s="143" t="s">
        <v>81</v>
      </c>
      <c r="E46" s="142">
        <v>10648</v>
      </c>
      <c r="F46" s="142">
        <v>9988.5499999999993</v>
      </c>
      <c r="G46" s="131" t="s">
        <v>183</v>
      </c>
      <c r="H46" s="69" t="s">
        <v>24</v>
      </c>
      <c r="I46" s="144">
        <v>42580</v>
      </c>
      <c r="J46" s="144">
        <v>42580</v>
      </c>
      <c r="K46" s="141" t="s">
        <v>184</v>
      </c>
    </row>
    <row r="47" spans="1:11" s="64" customFormat="1" ht="25.5">
      <c r="A47" s="139" t="s">
        <v>185</v>
      </c>
      <c r="B47" s="86" t="s">
        <v>186</v>
      </c>
      <c r="C47" s="65" t="s">
        <v>34</v>
      </c>
      <c r="D47" s="143" t="s">
        <v>168</v>
      </c>
      <c r="E47" s="142">
        <v>403086.05</v>
      </c>
      <c r="F47" s="142">
        <v>324323.03999999998</v>
      </c>
      <c r="G47" s="171" t="s">
        <v>187</v>
      </c>
      <c r="H47" s="69" t="s">
        <v>37</v>
      </c>
      <c r="I47" s="144">
        <v>42661</v>
      </c>
      <c r="J47" s="144">
        <v>42667</v>
      </c>
      <c r="K47" s="141" t="s">
        <v>188</v>
      </c>
    </row>
    <row r="48" spans="1:11" s="199" customFormat="1" ht="36">
      <c r="A48" s="194" t="s">
        <v>189</v>
      </c>
      <c r="B48" s="195" t="s">
        <v>190</v>
      </c>
      <c r="C48" s="155" t="s">
        <v>34</v>
      </c>
      <c r="D48" s="155" t="s">
        <v>168</v>
      </c>
      <c r="E48" s="197">
        <v>324321.05</v>
      </c>
      <c r="F48" s="197">
        <v>324321.05</v>
      </c>
      <c r="G48" s="160" t="s">
        <v>187</v>
      </c>
      <c r="H48" s="155" t="s">
        <v>191</v>
      </c>
      <c r="I48" s="198">
        <v>42867</v>
      </c>
      <c r="J48" s="198">
        <v>42877</v>
      </c>
      <c r="K48" s="194" t="s">
        <v>192</v>
      </c>
    </row>
    <row r="49" spans="1:11" s="64" customFormat="1" ht="25.5">
      <c r="A49" s="172" t="s">
        <v>193</v>
      </c>
      <c r="B49" s="86" t="s">
        <v>194</v>
      </c>
      <c r="C49" s="65" t="s">
        <v>195</v>
      </c>
      <c r="D49" s="143" t="s">
        <v>196</v>
      </c>
      <c r="E49" s="142">
        <f>SUM(E50:E51)</f>
        <v>100000</v>
      </c>
      <c r="F49" s="142"/>
      <c r="G49" s="171"/>
      <c r="H49" s="69" t="s">
        <v>37</v>
      </c>
      <c r="I49" s="144">
        <v>42751</v>
      </c>
      <c r="J49" s="144">
        <v>42776</v>
      </c>
      <c r="K49" s="141" t="s">
        <v>197</v>
      </c>
    </row>
    <row r="50" spans="1:11" s="64" customFormat="1">
      <c r="A50" s="74" t="s">
        <v>53</v>
      </c>
      <c r="B50" s="200" t="s">
        <v>198</v>
      </c>
      <c r="C50" s="74" t="s">
        <v>53</v>
      </c>
      <c r="D50" s="74" t="s">
        <v>53</v>
      </c>
      <c r="E50" s="168">
        <v>50000</v>
      </c>
      <c r="F50" s="538">
        <v>50000</v>
      </c>
      <c r="G50" s="202" t="s">
        <v>199</v>
      </c>
      <c r="H50" s="74" t="s">
        <v>53</v>
      </c>
      <c r="I50" s="78" t="s">
        <v>53</v>
      </c>
      <c r="J50" s="78" t="s">
        <v>53</v>
      </c>
      <c r="K50" s="74" t="s">
        <v>53</v>
      </c>
    </row>
    <row r="51" spans="1:11" s="64" customFormat="1">
      <c r="A51" s="84" t="s">
        <v>53</v>
      </c>
      <c r="B51" s="203" t="s">
        <v>200</v>
      </c>
      <c r="C51" s="84" t="s">
        <v>53</v>
      </c>
      <c r="D51" s="84" t="s">
        <v>53</v>
      </c>
      <c r="E51" s="170">
        <v>50000</v>
      </c>
      <c r="F51" s="201">
        <v>50000</v>
      </c>
      <c r="G51" s="204" t="s">
        <v>201</v>
      </c>
      <c r="H51" s="84" t="s">
        <v>53</v>
      </c>
      <c r="I51" s="205" t="s">
        <v>53</v>
      </c>
      <c r="J51" s="205" t="s">
        <v>53</v>
      </c>
      <c r="K51" s="84" t="s">
        <v>53</v>
      </c>
    </row>
    <row r="52" spans="1:11" s="64" customFormat="1" ht="25.5">
      <c r="A52" s="133" t="s">
        <v>202</v>
      </c>
      <c r="B52" s="54" t="s">
        <v>203</v>
      </c>
      <c r="C52" s="134" t="s">
        <v>127</v>
      </c>
      <c r="D52" s="37" t="s">
        <v>81</v>
      </c>
      <c r="E52" s="136">
        <v>1633.5</v>
      </c>
      <c r="F52" s="136">
        <v>1347.75</v>
      </c>
      <c r="G52" s="131" t="s">
        <v>204</v>
      </c>
      <c r="H52" s="137" t="s">
        <v>24</v>
      </c>
      <c r="I52" s="61">
        <v>42620</v>
      </c>
      <c r="J52" s="61">
        <v>42622</v>
      </c>
      <c r="K52" s="138" t="s">
        <v>205</v>
      </c>
    </row>
    <row r="53" spans="1:11" s="64" customFormat="1" ht="38.25">
      <c r="A53" s="139" t="s">
        <v>206</v>
      </c>
      <c r="B53" s="86" t="s">
        <v>207</v>
      </c>
      <c r="C53" s="65" t="s">
        <v>127</v>
      </c>
      <c r="D53" s="143" t="s">
        <v>81</v>
      </c>
      <c r="E53" s="142">
        <v>1600</v>
      </c>
      <c r="F53" s="142">
        <v>1410.97</v>
      </c>
      <c r="G53" s="171" t="s">
        <v>208</v>
      </c>
      <c r="H53" s="69" t="s">
        <v>37</v>
      </c>
      <c r="I53" s="144">
        <v>42653</v>
      </c>
      <c r="J53" s="144">
        <v>42656</v>
      </c>
      <c r="K53" s="141" t="s">
        <v>197</v>
      </c>
    </row>
    <row r="54" spans="1:11" s="213" customFormat="1" ht="38.25">
      <c r="A54" s="206" t="s">
        <v>209</v>
      </c>
      <c r="B54" s="207" t="s">
        <v>210</v>
      </c>
      <c r="C54" s="208" t="s">
        <v>127</v>
      </c>
      <c r="D54" s="134" t="s">
        <v>81</v>
      </c>
      <c r="E54" s="210">
        <v>4477.63</v>
      </c>
      <c r="F54" s="210">
        <f>E54</f>
        <v>4477.63</v>
      </c>
      <c r="G54" s="211" t="s">
        <v>211</v>
      </c>
      <c r="H54" s="137" t="s">
        <v>144</v>
      </c>
      <c r="I54" s="209">
        <v>42629</v>
      </c>
      <c r="J54" s="212">
        <v>42632</v>
      </c>
      <c r="K54" s="137" t="s">
        <v>197</v>
      </c>
    </row>
    <row r="55" spans="1:11" s="64" customFormat="1" ht="60">
      <c r="A55" s="139" t="s">
        <v>212</v>
      </c>
      <c r="B55" s="86" t="s">
        <v>213</v>
      </c>
      <c r="C55" s="65" t="s">
        <v>127</v>
      </c>
      <c r="D55" s="143" t="s">
        <v>81</v>
      </c>
      <c r="E55" s="142">
        <v>744.15</v>
      </c>
      <c r="F55" s="142">
        <v>585.16</v>
      </c>
      <c r="G55" s="214" t="s">
        <v>29</v>
      </c>
      <c r="H55" s="69" t="s">
        <v>37</v>
      </c>
      <c r="I55" s="144">
        <v>42642</v>
      </c>
      <c r="J55" s="144">
        <v>42646</v>
      </c>
      <c r="K55" s="141" t="s">
        <v>197</v>
      </c>
    </row>
    <row r="56" spans="1:11" s="64" customFormat="1" ht="25.5">
      <c r="A56" s="139" t="s">
        <v>214</v>
      </c>
      <c r="B56" s="86" t="s">
        <v>215</v>
      </c>
      <c r="C56" s="215" t="s">
        <v>216</v>
      </c>
      <c r="D56" s="143" t="s">
        <v>217</v>
      </c>
      <c r="E56" s="142">
        <f>SUM(E57:E60)</f>
        <v>47190</v>
      </c>
      <c r="F56" s="142">
        <f>SUM(F57:F60)</f>
        <v>47190</v>
      </c>
      <c r="G56" s="131" t="s">
        <v>218</v>
      </c>
      <c r="H56" s="69" t="s">
        <v>144</v>
      </c>
      <c r="I56" s="144">
        <v>42621</v>
      </c>
      <c r="J56" s="144">
        <v>42622</v>
      </c>
      <c r="K56" s="141" t="s">
        <v>219</v>
      </c>
    </row>
    <row r="57" spans="1:11" s="64" customFormat="1">
      <c r="A57" s="93" t="s">
        <v>53</v>
      </c>
      <c r="B57" s="167" t="s">
        <v>220</v>
      </c>
      <c r="C57" s="80" t="s">
        <v>53</v>
      </c>
      <c r="D57" s="80" t="s">
        <v>53</v>
      </c>
      <c r="E57" s="168">
        <v>11797.5</v>
      </c>
      <c r="F57" s="168">
        <f>E57</f>
        <v>11797.5</v>
      </c>
      <c r="G57" s="76"/>
      <c r="H57" s="79" t="s">
        <v>53</v>
      </c>
      <c r="I57" s="79" t="s">
        <v>53</v>
      </c>
      <c r="J57" s="79" t="s">
        <v>53</v>
      </c>
      <c r="K57" s="216"/>
    </row>
    <row r="58" spans="1:11" s="64" customFormat="1">
      <c r="A58" s="93" t="s">
        <v>53</v>
      </c>
      <c r="B58" s="167" t="s">
        <v>221</v>
      </c>
      <c r="C58" s="80" t="s">
        <v>53</v>
      </c>
      <c r="D58" s="80" t="s">
        <v>53</v>
      </c>
      <c r="E58" s="168">
        <v>11797.5</v>
      </c>
      <c r="F58" s="168">
        <f>E58</f>
        <v>11797.5</v>
      </c>
      <c r="G58" s="76"/>
      <c r="H58" s="79" t="s">
        <v>53</v>
      </c>
      <c r="I58" s="79" t="s">
        <v>53</v>
      </c>
      <c r="J58" s="79" t="s">
        <v>53</v>
      </c>
      <c r="K58" s="216"/>
    </row>
    <row r="59" spans="1:11" s="64" customFormat="1">
      <c r="A59" s="93" t="s">
        <v>53</v>
      </c>
      <c r="B59" s="167" t="s">
        <v>222</v>
      </c>
      <c r="C59" s="74" t="s">
        <v>53</v>
      </c>
      <c r="D59" s="74" t="s">
        <v>53</v>
      </c>
      <c r="E59" s="168">
        <v>11797.5</v>
      </c>
      <c r="F59" s="168">
        <f>E59</f>
        <v>11797.5</v>
      </c>
      <c r="G59" s="74"/>
      <c r="H59" s="74" t="s">
        <v>53</v>
      </c>
      <c r="I59" s="74" t="s">
        <v>53</v>
      </c>
      <c r="J59" s="74" t="s">
        <v>53</v>
      </c>
      <c r="K59" s="74"/>
    </row>
    <row r="60" spans="1:11" s="64" customFormat="1">
      <c r="A60" s="93" t="s">
        <v>53</v>
      </c>
      <c r="B60" s="167" t="s">
        <v>223</v>
      </c>
      <c r="C60" s="74" t="s">
        <v>53</v>
      </c>
      <c r="D60" s="74" t="s">
        <v>53</v>
      </c>
      <c r="E60" s="168">
        <v>11797.5</v>
      </c>
      <c r="F60" s="170">
        <f>E60</f>
        <v>11797.5</v>
      </c>
      <c r="G60" s="84"/>
      <c r="H60" s="74" t="s">
        <v>53</v>
      </c>
      <c r="I60" s="74" t="s">
        <v>53</v>
      </c>
      <c r="J60" s="74" t="s">
        <v>53</v>
      </c>
      <c r="K60" s="74"/>
    </row>
    <row r="61" spans="1:11" s="226" customFormat="1" ht="24">
      <c r="A61" s="217" t="s">
        <v>224</v>
      </c>
      <c r="B61" s="218" t="s">
        <v>225</v>
      </c>
      <c r="C61" s="219" t="s">
        <v>141</v>
      </c>
      <c r="D61" s="220" t="s">
        <v>226</v>
      </c>
      <c r="E61" s="221">
        <f>28000*1.21</f>
        <v>33880</v>
      </c>
      <c r="F61" s="539">
        <v>32670</v>
      </c>
      <c r="G61" s="223" t="s">
        <v>227</v>
      </c>
      <c r="H61" s="224" t="s">
        <v>37</v>
      </c>
      <c r="I61" s="225">
        <v>42709</v>
      </c>
      <c r="J61" s="225">
        <v>42713</v>
      </c>
      <c r="K61" s="222" t="s">
        <v>124</v>
      </c>
    </row>
    <row r="62" spans="1:11" s="64" customFormat="1" ht="48">
      <c r="A62" s="133" t="s">
        <v>228</v>
      </c>
      <c r="B62" s="54" t="s">
        <v>229</v>
      </c>
      <c r="C62" s="134" t="s">
        <v>127</v>
      </c>
      <c r="D62" s="37" t="s">
        <v>81</v>
      </c>
      <c r="E62" s="136">
        <v>665.5</v>
      </c>
      <c r="F62" s="136">
        <v>522.24</v>
      </c>
      <c r="G62" s="214" t="s">
        <v>230</v>
      </c>
      <c r="H62" s="137" t="s">
        <v>37</v>
      </c>
      <c r="I62" s="61">
        <v>42689</v>
      </c>
      <c r="J62" s="61">
        <v>42696</v>
      </c>
      <c r="K62" s="138" t="s">
        <v>231</v>
      </c>
    </row>
    <row r="63" spans="1:11" s="64" customFormat="1" ht="25.5">
      <c r="A63" s="133" t="s">
        <v>232</v>
      </c>
      <c r="B63" s="54" t="s">
        <v>233</v>
      </c>
      <c r="C63" s="134" t="s">
        <v>127</v>
      </c>
      <c r="D63" s="37" t="s">
        <v>81</v>
      </c>
      <c r="E63" s="136">
        <v>1143.45</v>
      </c>
      <c r="F63" s="136">
        <v>860.52</v>
      </c>
      <c r="G63" s="36" t="s">
        <v>204</v>
      </c>
      <c r="H63" s="137" t="s">
        <v>37</v>
      </c>
      <c r="I63" s="61">
        <v>42682</v>
      </c>
      <c r="J63" s="61">
        <v>42684</v>
      </c>
      <c r="K63" s="138" t="s">
        <v>234</v>
      </c>
    </row>
    <row r="64" spans="1:11" s="64" customFormat="1" ht="51">
      <c r="A64" s="172" t="s">
        <v>235</v>
      </c>
      <c r="B64" s="86" t="s">
        <v>236</v>
      </c>
      <c r="C64" s="65" t="s">
        <v>237</v>
      </c>
      <c r="D64" s="141" t="s">
        <v>238</v>
      </c>
      <c r="E64" s="142">
        <f>SUM(E65:E68)</f>
        <v>617100</v>
      </c>
      <c r="F64" s="227" t="s">
        <v>239</v>
      </c>
      <c r="G64" s="171" t="s">
        <v>240</v>
      </c>
      <c r="H64" s="69" t="s">
        <v>37</v>
      </c>
      <c r="I64" s="144">
        <v>42779</v>
      </c>
      <c r="J64" s="144">
        <v>42807</v>
      </c>
      <c r="K64" s="141" t="s">
        <v>241</v>
      </c>
    </row>
    <row r="65" spans="1:11 16342:16342" s="64" customFormat="1">
      <c r="A65" s="93" t="s">
        <v>53</v>
      </c>
      <c r="B65" s="167" t="s">
        <v>242</v>
      </c>
      <c r="C65" s="80" t="s">
        <v>53</v>
      </c>
      <c r="D65" s="80" t="s">
        <v>53</v>
      </c>
      <c r="E65" s="168">
        <v>153670</v>
      </c>
      <c r="F65" s="168"/>
      <c r="G65" s="76"/>
      <c r="H65" s="79" t="s">
        <v>53</v>
      </c>
      <c r="I65" s="79" t="s">
        <v>53</v>
      </c>
      <c r="J65" s="79" t="s">
        <v>53</v>
      </c>
      <c r="K65" s="216"/>
    </row>
    <row r="66" spans="1:11 16342:16342" s="64" customFormat="1">
      <c r="A66" s="93" t="s">
        <v>53</v>
      </c>
      <c r="B66" s="167" t="s">
        <v>243</v>
      </c>
      <c r="C66" s="80" t="s">
        <v>53</v>
      </c>
      <c r="D66" s="80" t="s">
        <v>53</v>
      </c>
      <c r="E66" s="168">
        <v>205700</v>
      </c>
      <c r="F66" s="168"/>
      <c r="G66" s="76"/>
      <c r="H66" s="79" t="s">
        <v>53</v>
      </c>
      <c r="I66" s="79" t="s">
        <v>53</v>
      </c>
      <c r="J66" s="79" t="s">
        <v>53</v>
      </c>
      <c r="K66" s="216"/>
    </row>
    <row r="67" spans="1:11 16342:16342" s="64" customFormat="1">
      <c r="A67" s="93" t="s">
        <v>53</v>
      </c>
      <c r="B67" s="167" t="s">
        <v>244</v>
      </c>
      <c r="C67" s="74" t="s">
        <v>53</v>
      </c>
      <c r="D67" s="74" t="s">
        <v>53</v>
      </c>
      <c r="E67" s="168">
        <v>205700</v>
      </c>
      <c r="F67" s="168"/>
      <c r="G67" s="74"/>
      <c r="H67" s="74" t="s">
        <v>53</v>
      </c>
      <c r="I67" s="74" t="s">
        <v>53</v>
      </c>
      <c r="J67" s="74" t="s">
        <v>53</v>
      </c>
      <c r="K67" s="74"/>
    </row>
    <row r="68" spans="1:11 16342:16342" s="64" customFormat="1">
      <c r="A68" s="81" t="s">
        <v>53</v>
      </c>
      <c r="B68" s="169" t="s">
        <v>245</v>
      </c>
      <c r="C68" s="84" t="s">
        <v>53</v>
      </c>
      <c r="D68" s="84" t="s">
        <v>53</v>
      </c>
      <c r="E68" s="170">
        <v>52030</v>
      </c>
      <c r="F68" s="170"/>
      <c r="G68" s="84"/>
      <c r="H68" s="84" t="s">
        <v>53</v>
      </c>
      <c r="I68" s="84" t="s">
        <v>53</v>
      </c>
      <c r="J68" s="84" t="s">
        <v>53</v>
      </c>
      <c r="K68" s="84"/>
    </row>
    <row r="69" spans="1:11 16342:16342" s="233" customFormat="1" ht="24">
      <c r="A69" s="224" t="s">
        <v>246</v>
      </c>
      <c r="B69" s="543" t="s">
        <v>247</v>
      </c>
      <c r="C69" s="228" t="s">
        <v>127</v>
      </c>
      <c r="D69" s="219" t="s">
        <v>81</v>
      </c>
      <c r="E69" s="229">
        <v>10454.4</v>
      </c>
      <c r="F69" s="230">
        <v>10454.4</v>
      </c>
      <c r="G69" s="47" t="s">
        <v>248</v>
      </c>
      <c r="H69" s="219" t="s">
        <v>37</v>
      </c>
      <c r="I69" s="231">
        <v>42723</v>
      </c>
      <c r="J69" s="232">
        <v>42724</v>
      </c>
      <c r="K69" s="219" t="s">
        <v>249</v>
      </c>
      <c r="XDN69" s="234">
        <f>SUM(E69:XDM69)</f>
        <v>106355.8</v>
      </c>
    </row>
    <row r="70" spans="1:11 16342:16342" s="53" customFormat="1" ht="24.75" customHeight="1">
      <c r="A70" s="235" t="s">
        <v>250</v>
      </c>
      <c r="B70" s="54" t="s">
        <v>251</v>
      </c>
      <c r="C70" s="45" t="s">
        <v>127</v>
      </c>
      <c r="D70" s="45" t="s">
        <v>81</v>
      </c>
      <c r="E70" s="236">
        <v>3509</v>
      </c>
      <c r="F70" s="230">
        <v>3193.59</v>
      </c>
      <c r="G70" s="47" t="s">
        <v>252</v>
      </c>
      <c r="H70" s="237" t="s">
        <v>37</v>
      </c>
      <c r="I70" s="238">
        <v>42724</v>
      </c>
      <c r="J70" s="59">
        <v>42725</v>
      </c>
      <c r="K70" s="239" t="s">
        <v>253</v>
      </c>
    </row>
    <row r="71" spans="1:11 16342:16342" s="43" customFormat="1" ht="27" customHeight="1">
      <c r="A71" s="239" t="s">
        <v>254</v>
      </c>
      <c r="B71" s="240" t="s">
        <v>255</v>
      </c>
      <c r="C71" s="45" t="s">
        <v>127</v>
      </c>
      <c r="D71" s="45" t="s">
        <v>81</v>
      </c>
      <c r="E71" s="241">
        <v>2420</v>
      </c>
      <c r="F71" s="242">
        <v>2299</v>
      </c>
      <c r="G71" s="47" t="s">
        <v>256</v>
      </c>
      <c r="H71" s="237" t="s">
        <v>37</v>
      </c>
      <c r="I71" s="243">
        <v>42725</v>
      </c>
      <c r="J71" s="135">
        <v>42726</v>
      </c>
      <c r="K71" s="134" t="s">
        <v>253</v>
      </c>
    </row>
    <row r="72" spans="1:11 16342:16342" s="53" customFormat="1" ht="27" customHeight="1">
      <c r="A72" s="235" t="s">
        <v>257</v>
      </c>
      <c r="B72" s="54" t="s">
        <v>258</v>
      </c>
      <c r="C72" s="45" t="s">
        <v>127</v>
      </c>
      <c r="D72" s="45" t="s">
        <v>81</v>
      </c>
      <c r="E72" s="236">
        <v>1524.6</v>
      </c>
      <c r="F72" s="230">
        <v>1513.47</v>
      </c>
      <c r="G72" s="47" t="s">
        <v>259</v>
      </c>
      <c r="H72" s="237" t="s">
        <v>37</v>
      </c>
      <c r="I72" s="238">
        <v>42724</v>
      </c>
      <c r="J72" s="59">
        <v>42726</v>
      </c>
      <c r="K72" s="239" t="s">
        <v>260</v>
      </c>
    </row>
    <row r="73" spans="1:11 16342:16342" ht="25.5">
      <c r="A73" s="244" t="s">
        <v>261</v>
      </c>
      <c r="B73" s="54" t="s">
        <v>262</v>
      </c>
      <c r="C73" s="245" t="s">
        <v>154</v>
      </c>
      <c r="D73" s="245" t="s">
        <v>155</v>
      </c>
      <c r="E73" s="247">
        <v>78650</v>
      </c>
      <c r="F73" s="540">
        <v>77561</v>
      </c>
      <c r="G73" s="64" t="s">
        <v>263</v>
      </c>
      <c r="H73" s="245" t="s">
        <v>37</v>
      </c>
      <c r="I73" s="246">
        <v>42781</v>
      </c>
      <c r="J73" s="246">
        <v>42787</v>
      </c>
      <c r="K73" s="245" t="s">
        <v>264</v>
      </c>
    </row>
    <row r="74" spans="1:11 16342:16342" s="252" customFormat="1" ht="32.450000000000003" customHeight="1">
      <c r="A74" s="239" t="s">
        <v>265</v>
      </c>
      <c r="B74" s="46" t="s">
        <v>266</v>
      </c>
      <c r="C74" s="45" t="s">
        <v>127</v>
      </c>
      <c r="D74" s="45" t="s">
        <v>81</v>
      </c>
      <c r="E74" s="210">
        <v>24328.26</v>
      </c>
      <c r="F74" s="210">
        <f>E74</f>
        <v>24328.26</v>
      </c>
      <c r="G74" s="248" t="s">
        <v>267</v>
      </c>
      <c r="H74" s="237" t="s">
        <v>144</v>
      </c>
      <c r="I74" s="249">
        <v>42720</v>
      </c>
      <c r="J74" s="250">
        <v>42724</v>
      </c>
      <c r="K74" s="251" t="s">
        <v>253</v>
      </c>
    </row>
    <row r="75" spans="1:11 16342:16342" s="253" customFormat="1" ht="29.45" customHeight="1">
      <c r="A75" s="137" t="s">
        <v>268</v>
      </c>
      <c r="B75" s="542" t="s">
        <v>269</v>
      </c>
      <c r="C75" s="208" t="s">
        <v>160</v>
      </c>
      <c r="D75" s="134" t="s">
        <v>161</v>
      </c>
      <c r="E75" s="210">
        <v>3938.55</v>
      </c>
      <c r="F75" s="210">
        <f>E75</f>
        <v>3938.55</v>
      </c>
      <c r="G75" s="248" t="s">
        <v>248</v>
      </c>
      <c r="H75" s="134" t="s">
        <v>144</v>
      </c>
      <c r="I75" s="209">
        <v>42718</v>
      </c>
      <c r="J75" s="212">
        <v>42720</v>
      </c>
      <c r="K75" s="134" t="s">
        <v>253</v>
      </c>
    </row>
    <row r="76" spans="1:11 16342:16342" s="64" customFormat="1" ht="25.5">
      <c r="A76" s="52" t="s">
        <v>270</v>
      </c>
      <c r="B76" s="54" t="s">
        <v>271</v>
      </c>
      <c r="C76" s="541" t="s">
        <v>127</v>
      </c>
      <c r="D76" s="37" t="s">
        <v>81</v>
      </c>
      <c r="E76" s="210">
        <v>786.5</v>
      </c>
      <c r="F76" s="254" t="s">
        <v>25</v>
      </c>
      <c r="G76" s="255" t="s">
        <v>272</v>
      </c>
      <c r="H76" s="37" t="s">
        <v>37</v>
      </c>
      <c r="I76" s="256">
        <v>42725</v>
      </c>
      <c r="J76" s="63" t="s">
        <v>25</v>
      </c>
      <c r="K76" s="37" t="s">
        <v>273</v>
      </c>
    </row>
    <row r="77" spans="1:11 16342:16342" s="253" customFormat="1" ht="38.25">
      <c r="A77" s="69" t="s">
        <v>274</v>
      </c>
      <c r="B77" s="175" t="s">
        <v>275</v>
      </c>
      <c r="C77" s="257" t="s">
        <v>276</v>
      </c>
      <c r="D77" s="65" t="s">
        <v>277</v>
      </c>
      <c r="E77" s="258">
        <f>+E78+E81</f>
        <v>70506</v>
      </c>
      <c r="F77" s="259">
        <f>SUM(F79+F82)</f>
        <v>35856</v>
      </c>
      <c r="G77" s="140"/>
      <c r="H77" s="65" t="s">
        <v>37</v>
      </c>
      <c r="I77" s="260"/>
      <c r="J77" s="67"/>
      <c r="K77" s="65" t="s">
        <v>39</v>
      </c>
    </row>
    <row r="78" spans="1:11 16342:16342" s="64" customFormat="1">
      <c r="A78" s="93"/>
      <c r="B78" s="261" t="s">
        <v>278</v>
      </c>
      <c r="C78" s="74"/>
      <c r="D78" s="74"/>
      <c r="E78" s="168">
        <f>SUM(E79:E80)</f>
        <v>35253</v>
      </c>
      <c r="F78" s="168"/>
      <c r="G78" s="74"/>
      <c r="H78" s="74"/>
      <c r="I78" s="74"/>
      <c r="J78" s="74"/>
      <c r="K78" s="74"/>
    </row>
    <row r="79" spans="1:11 16342:16342" s="199" customFormat="1" ht="36">
      <c r="A79" s="262" t="s">
        <v>53</v>
      </c>
      <c r="B79" s="263" t="s">
        <v>279</v>
      </c>
      <c r="C79" s="264" t="s">
        <v>60</v>
      </c>
      <c r="D79" s="264" t="s">
        <v>280</v>
      </c>
      <c r="E79" s="265">
        <v>32400</v>
      </c>
      <c r="F79" s="265">
        <v>17928</v>
      </c>
      <c r="G79" s="266" t="s">
        <v>281</v>
      </c>
      <c r="H79" s="264" t="s">
        <v>53</v>
      </c>
      <c r="I79" s="267">
        <v>42824</v>
      </c>
      <c r="J79" s="267">
        <v>42826</v>
      </c>
      <c r="K79" s="264" t="s">
        <v>282</v>
      </c>
    </row>
    <row r="80" spans="1:11 16342:16342" s="199" customFormat="1" ht="12">
      <c r="A80" s="262" t="s">
        <v>53</v>
      </c>
      <c r="B80" s="263" t="s">
        <v>283</v>
      </c>
      <c r="C80" s="264" t="s">
        <v>73</v>
      </c>
      <c r="D80" s="264" t="s">
        <v>284</v>
      </c>
      <c r="E80" s="265">
        <v>2853</v>
      </c>
      <c r="F80" s="269" t="s">
        <v>71</v>
      </c>
      <c r="G80" s="270" t="s">
        <v>71</v>
      </c>
      <c r="H80" s="264" t="s">
        <v>53</v>
      </c>
      <c r="I80" s="267">
        <v>42796</v>
      </c>
      <c r="J80" s="264" t="s">
        <v>285</v>
      </c>
      <c r="K80" s="264" t="s">
        <v>285</v>
      </c>
    </row>
    <row r="81" spans="1:168" s="64" customFormat="1">
      <c r="A81" s="93"/>
      <c r="B81" s="261" t="s">
        <v>286</v>
      </c>
      <c r="C81" s="74"/>
      <c r="D81" s="74"/>
      <c r="E81" s="168">
        <f>SUM(E82:E83)</f>
        <v>35253</v>
      </c>
      <c r="F81" s="271"/>
      <c r="G81" s="74"/>
      <c r="H81" s="74"/>
      <c r="I81" s="74"/>
      <c r="J81" s="74"/>
      <c r="K81" s="74"/>
    </row>
    <row r="82" spans="1:168" s="199" customFormat="1" ht="12">
      <c r="A82" s="262" t="s">
        <v>53</v>
      </c>
      <c r="B82" s="263" t="s">
        <v>279</v>
      </c>
      <c r="C82" s="264" t="s">
        <v>60</v>
      </c>
      <c r="D82" s="264" t="s">
        <v>280</v>
      </c>
      <c r="E82" s="265">
        <v>32400</v>
      </c>
      <c r="F82" s="272">
        <v>17928</v>
      </c>
      <c r="G82" s="266" t="s">
        <v>287</v>
      </c>
      <c r="H82" s="264" t="s">
        <v>53</v>
      </c>
      <c r="I82" s="267">
        <v>42824</v>
      </c>
      <c r="J82" s="267">
        <v>42826</v>
      </c>
      <c r="K82" s="264" t="s">
        <v>288</v>
      </c>
    </row>
    <row r="83" spans="1:168" s="199" customFormat="1" ht="12">
      <c r="A83" s="273" t="s">
        <v>53</v>
      </c>
      <c r="B83" s="274" t="s">
        <v>283</v>
      </c>
      <c r="C83" s="275" t="s">
        <v>73</v>
      </c>
      <c r="D83" s="275" t="s">
        <v>284</v>
      </c>
      <c r="E83" s="276">
        <v>2853</v>
      </c>
      <c r="F83" s="277" t="s">
        <v>71</v>
      </c>
      <c r="G83" s="278" t="s">
        <v>71</v>
      </c>
      <c r="H83" s="275" t="s">
        <v>53</v>
      </c>
      <c r="I83" s="279">
        <v>42796</v>
      </c>
      <c r="J83" s="275" t="s">
        <v>285</v>
      </c>
      <c r="K83" s="275" t="s">
        <v>285</v>
      </c>
    </row>
    <row r="84" spans="1:168" s="43" customFormat="1">
      <c r="A84" s="44"/>
      <c r="B84" s="280"/>
      <c r="C84" s="44"/>
      <c r="D84" s="44"/>
      <c r="E84" s="281"/>
      <c r="F84" s="281"/>
      <c r="G84" s="44"/>
      <c r="H84" s="44"/>
      <c r="I84" s="44"/>
      <c r="J84" s="44"/>
      <c r="K84" s="44"/>
    </row>
    <row r="85" spans="1:168" s="43" customFormat="1">
      <c r="A85" s="44"/>
      <c r="B85" s="280"/>
      <c r="C85" s="44"/>
      <c r="D85" s="44"/>
      <c r="E85" s="281"/>
      <c r="F85" s="281"/>
      <c r="G85" s="44"/>
      <c r="H85" s="44"/>
      <c r="I85" s="44"/>
      <c r="J85" s="44"/>
      <c r="K85" s="44"/>
    </row>
    <row r="87" spans="1:168" s="292" customFormat="1" ht="16.5" customHeight="1" thickBot="1">
      <c r="A87" s="284" t="s">
        <v>289</v>
      </c>
      <c r="B87" s="285"/>
      <c r="C87" s="286"/>
      <c r="D87" s="286"/>
      <c r="E87" s="288"/>
      <c r="F87" s="288"/>
      <c r="G87" s="290"/>
      <c r="H87" s="289"/>
      <c r="I87" s="287"/>
      <c r="J87" s="287"/>
      <c r="K87" s="289"/>
      <c r="L87" s="291"/>
      <c r="M87" s="291"/>
      <c r="N87" s="291"/>
      <c r="O87" s="291"/>
      <c r="P87" s="291"/>
      <c r="Q87" s="291"/>
      <c r="R87" s="291"/>
      <c r="S87" s="291"/>
      <c r="T87" s="291"/>
      <c r="U87" s="291"/>
      <c r="V87" s="291"/>
      <c r="W87" s="291"/>
      <c r="X87" s="291"/>
      <c r="Y87" s="291"/>
      <c r="Z87" s="291"/>
      <c r="AA87" s="291"/>
      <c r="AB87" s="291"/>
      <c r="AC87" s="291"/>
      <c r="AD87" s="291"/>
      <c r="AE87" s="291"/>
      <c r="AF87" s="291"/>
      <c r="AG87" s="291"/>
      <c r="AH87" s="291"/>
      <c r="AI87" s="291"/>
      <c r="AJ87" s="291"/>
      <c r="AK87" s="291"/>
      <c r="AL87" s="291"/>
      <c r="AM87" s="291"/>
      <c r="AN87" s="291"/>
      <c r="AO87" s="291"/>
      <c r="AP87" s="291"/>
      <c r="AQ87" s="291"/>
      <c r="AR87" s="291"/>
      <c r="AS87" s="291"/>
      <c r="AT87" s="291"/>
      <c r="AU87" s="291"/>
      <c r="AV87" s="291"/>
      <c r="AW87" s="291"/>
      <c r="AX87" s="291"/>
      <c r="AY87" s="291"/>
      <c r="AZ87" s="291"/>
      <c r="BA87" s="291"/>
      <c r="BB87" s="291"/>
      <c r="BC87" s="291"/>
      <c r="BD87" s="291"/>
      <c r="BE87" s="291"/>
      <c r="BF87" s="291"/>
      <c r="BG87" s="291"/>
      <c r="BH87" s="291"/>
      <c r="BI87" s="291"/>
      <c r="BJ87" s="291"/>
      <c r="BK87" s="291"/>
      <c r="BL87" s="291"/>
      <c r="BM87" s="291"/>
      <c r="BN87" s="291"/>
      <c r="BO87" s="291"/>
      <c r="BP87" s="291"/>
      <c r="BQ87" s="291"/>
      <c r="BR87" s="291"/>
      <c r="BS87" s="291"/>
      <c r="BT87" s="291"/>
      <c r="BU87" s="291"/>
      <c r="BV87" s="291"/>
      <c r="BW87" s="291"/>
      <c r="BX87" s="291"/>
      <c r="BY87" s="291"/>
      <c r="BZ87" s="291"/>
      <c r="CA87" s="291"/>
      <c r="CB87" s="291"/>
      <c r="CC87" s="291"/>
      <c r="CD87" s="291"/>
      <c r="CE87" s="291"/>
      <c r="CF87" s="291"/>
      <c r="CG87" s="291"/>
      <c r="CH87" s="291"/>
      <c r="CI87" s="291"/>
      <c r="CJ87" s="291"/>
      <c r="CK87" s="291"/>
      <c r="CL87" s="291"/>
      <c r="CM87" s="291"/>
      <c r="CN87" s="291"/>
      <c r="CO87" s="291"/>
      <c r="CP87" s="291"/>
      <c r="CQ87" s="291"/>
      <c r="CR87" s="291"/>
      <c r="CS87" s="291"/>
      <c r="CT87" s="291"/>
      <c r="CU87" s="291"/>
      <c r="CV87" s="291"/>
      <c r="CW87" s="291"/>
      <c r="CX87" s="291"/>
      <c r="CY87" s="291"/>
      <c r="CZ87" s="291"/>
      <c r="DA87" s="291"/>
      <c r="DB87" s="291"/>
      <c r="DC87" s="291"/>
      <c r="DD87" s="291"/>
      <c r="DE87" s="291"/>
      <c r="DF87" s="291"/>
      <c r="DG87" s="291"/>
      <c r="DH87" s="291"/>
      <c r="DI87" s="291"/>
      <c r="DJ87" s="291"/>
      <c r="DK87" s="291"/>
      <c r="DL87" s="291"/>
      <c r="DM87" s="291"/>
      <c r="DN87" s="291"/>
      <c r="DO87" s="291"/>
      <c r="DP87" s="291"/>
      <c r="DQ87" s="291"/>
      <c r="DR87" s="291"/>
      <c r="DS87" s="291"/>
      <c r="DT87" s="291"/>
      <c r="DU87" s="291"/>
      <c r="DV87" s="291"/>
      <c r="DW87" s="291"/>
      <c r="DX87" s="291"/>
      <c r="DY87" s="291"/>
      <c r="DZ87" s="291"/>
      <c r="EA87" s="291"/>
      <c r="EB87" s="291"/>
      <c r="EC87" s="291"/>
      <c r="ED87" s="291"/>
      <c r="EE87" s="291"/>
      <c r="EF87" s="291"/>
      <c r="EG87" s="291"/>
      <c r="EH87" s="291"/>
      <c r="EI87" s="291"/>
      <c r="EJ87" s="291"/>
      <c r="EK87" s="291"/>
      <c r="EL87" s="291"/>
      <c r="EM87" s="291"/>
      <c r="EN87" s="291"/>
      <c r="EO87" s="291"/>
      <c r="EP87" s="291"/>
      <c r="EQ87" s="291"/>
      <c r="ER87" s="291"/>
      <c r="ES87" s="291"/>
      <c r="ET87" s="291"/>
      <c r="EU87" s="291"/>
      <c r="EV87" s="291"/>
      <c r="EW87" s="291"/>
      <c r="EX87" s="291"/>
      <c r="EY87" s="291"/>
      <c r="EZ87" s="291"/>
      <c r="FA87" s="291"/>
      <c r="FB87" s="291"/>
      <c r="FC87" s="291"/>
      <c r="FD87" s="291"/>
      <c r="FE87" s="291"/>
      <c r="FF87" s="291"/>
      <c r="FG87" s="291"/>
      <c r="FH87" s="291"/>
      <c r="FI87" s="291"/>
      <c r="FJ87" s="291"/>
      <c r="FK87" s="291"/>
      <c r="FL87" s="291"/>
    </row>
    <row r="88" spans="1:168" s="156" customFormat="1" ht="24">
      <c r="A88" s="293" t="s">
        <v>0</v>
      </c>
      <c r="B88" s="294" t="s">
        <v>1</v>
      </c>
      <c r="C88" s="295" t="s">
        <v>3</v>
      </c>
      <c r="D88" s="295" t="s">
        <v>4</v>
      </c>
      <c r="E88" s="296" t="s">
        <v>290</v>
      </c>
      <c r="F88" s="296" t="s">
        <v>7</v>
      </c>
      <c r="G88" s="297" t="s">
        <v>8</v>
      </c>
      <c r="H88" s="295" t="s">
        <v>9</v>
      </c>
      <c r="I88" s="298" t="s">
        <v>10</v>
      </c>
      <c r="J88" s="298" t="s">
        <v>11</v>
      </c>
      <c r="K88" s="298" t="s">
        <v>12</v>
      </c>
      <c r="L88" s="299"/>
      <c r="M88" s="299"/>
      <c r="N88" s="299"/>
      <c r="O88" s="299"/>
      <c r="P88" s="299"/>
      <c r="Q88" s="299"/>
      <c r="R88" s="299"/>
      <c r="S88" s="299"/>
      <c r="T88" s="299"/>
      <c r="U88" s="299"/>
      <c r="V88" s="299"/>
      <c r="W88" s="299"/>
      <c r="X88" s="299"/>
      <c r="Y88" s="299"/>
      <c r="Z88" s="299"/>
      <c r="AA88" s="299"/>
      <c r="AB88" s="299"/>
      <c r="AC88" s="299"/>
      <c r="AD88" s="299"/>
      <c r="AE88" s="299"/>
      <c r="AF88" s="299"/>
      <c r="AG88" s="299"/>
      <c r="AH88" s="299"/>
      <c r="AI88" s="299"/>
      <c r="AJ88" s="299"/>
      <c r="AK88" s="299"/>
      <c r="AL88" s="299"/>
      <c r="AM88" s="299"/>
      <c r="AN88" s="299"/>
      <c r="AO88" s="299"/>
      <c r="AP88" s="299"/>
      <c r="AQ88" s="299"/>
      <c r="AR88" s="299"/>
      <c r="AS88" s="299"/>
      <c r="AT88" s="299"/>
      <c r="AU88" s="299"/>
      <c r="AV88" s="299"/>
      <c r="AW88" s="299"/>
      <c r="AX88" s="299"/>
      <c r="AY88" s="299"/>
      <c r="AZ88" s="299"/>
      <c r="BA88" s="299"/>
      <c r="BB88" s="299"/>
      <c r="BC88" s="299"/>
      <c r="BD88" s="299"/>
      <c r="BE88" s="299"/>
      <c r="BF88" s="299"/>
      <c r="BG88" s="299"/>
      <c r="BH88" s="299"/>
      <c r="BI88" s="299"/>
      <c r="BJ88" s="299"/>
      <c r="BK88" s="299"/>
      <c r="BL88" s="299"/>
      <c r="BM88" s="299"/>
      <c r="BN88" s="299"/>
      <c r="BO88" s="299"/>
      <c r="BP88" s="299"/>
      <c r="BQ88" s="299"/>
      <c r="BR88" s="299"/>
      <c r="BS88" s="299"/>
      <c r="BT88" s="299"/>
      <c r="BU88" s="299"/>
      <c r="BV88" s="299"/>
      <c r="BW88" s="299"/>
      <c r="BX88" s="299"/>
      <c r="BY88" s="299"/>
      <c r="BZ88" s="299"/>
      <c r="CA88" s="299"/>
      <c r="CB88" s="299"/>
      <c r="CC88" s="299"/>
      <c r="CD88" s="299"/>
      <c r="CE88" s="299"/>
      <c r="CF88" s="299"/>
      <c r="CG88" s="299"/>
      <c r="CH88" s="299"/>
      <c r="CI88" s="299"/>
      <c r="CJ88" s="299"/>
      <c r="CK88" s="299"/>
      <c r="CL88" s="299"/>
      <c r="CM88" s="299"/>
      <c r="CN88" s="299"/>
      <c r="CO88" s="299"/>
      <c r="CP88" s="299"/>
      <c r="CQ88" s="299"/>
      <c r="CR88" s="299"/>
      <c r="CS88" s="299"/>
      <c r="CT88" s="299"/>
      <c r="CU88" s="299"/>
      <c r="CV88" s="299"/>
      <c r="CW88" s="299"/>
      <c r="CX88" s="299"/>
      <c r="CY88" s="299"/>
      <c r="CZ88" s="299"/>
      <c r="DA88" s="299"/>
      <c r="DB88" s="299"/>
      <c r="DC88" s="299"/>
      <c r="DD88" s="299"/>
      <c r="DE88" s="299"/>
      <c r="DF88" s="299"/>
      <c r="DG88" s="299"/>
      <c r="DH88" s="299"/>
      <c r="DI88" s="299"/>
      <c r="DJ88" s="299"/>
      <c r="DK88" s="299"/>
      <c r="DL88" s="299"/>
      <c r="DM88" s="299"/>
      <c r="DN88" s="299"/>
      <c r="DO88" s="299"/>
      <c r="DP88" s="299"/>
      <c r="DQ88" s="299"/>
      <c r="DR88" s="299"/>
      <c r="DS88" s="299"/>
      <c r="DT88" s="299"/>
      <c r="DU88" s="299"/>
      <c r="DV88" s="299"/>
      <c r="DW88" s="299"/>
      <c r="DX88" s="299"/>
      <c r="DY88" s="299"/>
      <c r="DZ88" s="299"/>
      <c r="EA88" s="299"/>
      <c r="EB88" s="299"/>
      <c r="EC88" s="299"/>
      <c r="ED88" s="299"/>
      <c r="EE88" s="299"/>
      <c r="EF88" s="299"/>
      <c r="EG88" s="299"/>
      <c r="EH88" s="299"/>
      <c r="EI88" s="299"/>
      <c r="EJ88" s="299"/>
      <c r="EK88" s="299"/>
      <c r="EL88" s="299"/>
      <c r="EM88" s="299"/>
      <c r="EN88" s="299"/>
      <c r="EO88" s="299"/>
      <c r="EP88" s="299"/>
      <c r="EQ88" s="299"/>
      <c r="ER88" s="299"/>
      <c r="ES88" s="299"/>
      <c r="ET88" s="299"/>
      <c r="EU88" s="299"/>
      <c r="EV88" s="299"/>
      <c r="EW88" s="299"/>
      <c r="EX88" s="299"/>
      <c r="EY88" s="299"/>
      <c r="EZ88" s="299"/>
      <c r="FA88" s="299"/>
      <c r="FB88" s="299"/>
      <c r="FC88" s="299"/>
      <c r="FD88" s="299"/>
      <c r="FE88" s="299"/>
      <c r="FF88" s="299"/>
      <c r="FG88" s="299"/>
      <c r="FH88" s="299"/>
      <c r="FI88" s="299"/>
      <c r="FJ88" s="299"/>
      <c r="FK88" s="299"/>
      <c r="FL88" s="299"/>
    </row>
    <row r="89" spans="1:168" s="299" customFormat="1" ht="27.6" customHeight="1">
      <c r="A89" s="300" t="s">
        <v>292</v>
      </c>
      <c r="B89" s="301" t="s">
        <v>293</v>
      </c>
      <c r="C89" s="302" t="s">
        <v>294</v>
      </c>
      <c r="D89" s="302" t="s">
        <v>295</v>
      </c>
      <c r="E89" s="303">
        <f>SUM(E90:E91)</f>
        <v>19868.2</v>
      </c>
      <c r="F89" s="303">
        <f>SUM(F90:F91)</f>
        <v>19868.2</v>
      </c>
      <c r="G89" s="305" t="s">
        <v>296</v>
      </c>
      <c r="H89" s="304" t="s">
        <v>102</v>
      </c>
      <c r="I89" s="306">
        <v>42410</v>
      </c>
      <c r="J89" s="306">
        <v>42415</v>
      </c>
      <c r="K89" s="304" t="s">
        <v>197</v>
      </c>
    </row>
    <row r="90" spans="1:168" s="299" customFormat="1" ht="12">
      <c r="A90" s="307" t="s">
        <v>53</v>
      </c>
      <c r="B90" s="308" t="s">
        <v>297</v>
      </c>
      <c r="C90" s="309" t="s">
        <v>53</v>
      </c>
      <c r="D90" s="309" t="s">
        <v>53</v>
      </c>
      <c r="E90" s="310">
        <v>14901.15</v>
      </c>
      <c r="F90" s="310">
        <f>E90</f>
        <v>14901.15</v>
      </c>
      <c r="G90" s="309" t="s">
        <v>53</v>
      </c>
      <c r="H90" s="309" t="s">
        <v>53</v>
      </c>
      <c r="I90" s="309" t="s">
        <v>53</v>
      </c>
      <c r="J90" s="309" t="s">
        <v>53</v>
      </c>
      <c r="K90" s="309" t="s">
        <v>298</v>
      </c>
    </row>
    <row r="91" spans="1:168" s="299" customFormat="1" ht="12">
      <c r="A91" s="313" t="s">
        <v>53</v>
      </c>
      <c r="B91" s="314" t="s">
        <v>299</v>
      </c>
      <c r="C91" s="315" t="s">
        <v>53</v>
      </c>
      <c r="D91" s="315" t="s">
        <v>53</v>
      </c>
      <c r="E91" s="316">
        <v>4967.05</v>
      </c>
      <c r="F91" s="316">
        <f>E91</f>
        <v>4967.05</v>
      </c>
      <c r="G91" s="315" t="s">
        <v>53</v>
      </c>
      <c r="H91" s="315" t="s">
        <v>53</v>
      </c>
      <c r="I91" s="315" t="s">
        <v>53</v>
      </c>
      <c r="J91" s="315" t="s">
        <v>53</v>
      </c>
      <c r="K91" s="315" t="s">
        <v>300</v>
      </c>
    </row>
    <row r="92" spans="1:168" s="156" customFormat="1" ht="35.450000000000003" customHeight="1">
      <c r="A92" s="319" t="s">
        <v>301</v>
      </c>
      <c r="B92" s="320" t="s">
        <v>302</v>
      </c>
      <c r="C92" s="321" t="s">
        <v>303</v>
      </c>
      <c r="D92" s="151" t="s">
        <v>304</v>
      </c>
      <c r="E92" s="322">
        <f>SUM(E93:E96)</f>
        <v>75186.98</v>
      </c>
      <c r="F92" s="367">
        <f>SUM(F93:F96)</f>
        <v>75186.98</v>
      </c>
      <c r="G92" s="324" t="s">
        <v>305</v>
      </c>
      <c r="H92" s="151" t="s">
        <v>102</v>
      </c>
      <c r="I92" s="325">
        <v>42411</v>
      </c>
      <c r="J92" s="326">
        <v>42415</v>
      </c>
      <c r="K92" s="151" t="s">
        <v>39</v>
      </c>
    </row>
    <row r="93" spans="1:168" s="335" customFormat="1" ht="26.45" customHeight="1">
      <c r="A93" s="328" t="s">
        <v>53</v>
      </c>
      <c r="B93" s="544" t="s">
        <v>306</v>
      </c>
      <c r="C93" s="329" t="s">
        <v>53</v>
      </c>
      <c r="D93" s="330" t="s">
        <v>53</v>
      </c>
      <c r="E93" s="331">
        <v>26123.9</v>
      </c>
      <c r="F93" s="331">
        <v>26123.9</v>
      </c>
      <c r="G93" s="332"/>
      <c r="H93" s="328" t="s">
        <v>53</v>
      </c>
      <c r="I93" s="333"/>
      <c r="J93" s="328"/>
      <c r="K93" s="328" t="s">
        <v>53</v>
      </c>
    </row>
    <row r="94" spans="1:168" s="335" customFormat="1" ht="19.149999999999999" customHeight="1">
      <c r="A94" s="328"/>
      <c r="B94" s="544" t="s">
        <v>307</v>
      </c>
      <c r="C94" s="329"/>
      <c r="D94" s="330"/>
      <c r="E94" s="331">
        <v>26123.9</v>
      </c>
      <c r="F94" s="331">
        <v>26123.9</v>
      </c>
      <c r="G94" s="332"/>
      <c r="H94" s="328"/>
      <c r="I94" s="333"/>
      <c r="J94" s="328"/>
      <c r="K94" s="328"/>
    </row>
    <row r="95" spans="1:168" s="335" customFormat="1" ht="24" customHeight="1">
      <c r="A95" s="328" t="s">
        <v>53</v>
      </c>
      <c r="B95" s="544" t="s">
        <v>308</v>
      </c>
      <c r="C95" s="262" t="s">
        <v>53</v>
      </c>
      <c r="D95" s="264" t="s">
        <v>53</v>
      </c>
      <c r="E95" s="331">
        <v>11469.59</v>
      </c>
      <c r="F95" s="331">
        <v>11469.59</v>
      </c>
      <c r="G95" s="332"/>
      <c r="H95" s="328" t="s">
        <v>53</v>
      </c>
      <c r="I95" s="333"/>
      <c r="J95" s="328"/>
      <c r="K95" s="328" t="s">
        <v>53</v>
      </c>
    </row>
    <row r="96" spans="1:168" s="335" customFormat="1" ht="12">
      <c r="A96" s="336"/>
      <c r="B96" s="545" t="s">
        <v>307</v>
      </c>
      <c r="C96" s="273"/>
      <c r="D96" s="275"/>
      <c r="E96" s="337">
        <v>11469.59</v>
      </c>
      <c r="F96" s="337">
        <v>11469.59</v>
      </c>
      <c r="G96" s="546"/>
      <c r="H96" s="336"/>
      <c r="I96" s="338"/>
      <c r="J96" s="336"/>
      <c r="K96" s="336"/>
    </row>
    <row r="97" spans="1:11" s="156" customFormat="1" ht="36">
      <c r="A97" s="340" t="s">
        <v>309</v>
      </c>
      <c r="B97" s="341" t="s">
        <v>310</v>
      </c>
      <c r="C97" s="343" t="s">
        <v>311</v>
      </c>
      <c r="D97" s="344" t="s">
        <v>312</v>
      </c>
      <c r="E97" s="345" t="s">
        <v>25</v>
      </c>
      <c r="F97" s="346" t="s">
        <v>25</v>
      </c>
      <c r="G97" s="342" t="s">
        <v>313</v>
      </c>
      <c r="H97" s="347" t="s">
        <v>191</v>
      </c>
      <c r="I97" s="348">
        <v>42411</v>
      </c>
      <c r="J97" s="198">
        <v>42415</v>
      </c>
      <c r="K97" s="344" t="s">
        <v>314</v>
      </c>
    </row>
    <row r="98" spans="1:11" s="156" customFormat="1" ht="24">
      <c r="A98" s="151" t="s">
        <v>315</v>
      </c>
      <c r="B98" s="349" t="s">
        <v>316</v>
      </c>
      <c r="C98" s="321" t="s">
        <v>317</v>
      </c>
      <c r="D98" s="151" t="s">
        <v>318</v>
      </c>
      <c r="E98" s="322">
        <v>17206.2</v>
      </c>
      <c r="F98" s="322">
        <v>17206.2</v>
      </c>
      <c r="G98" s="350" t="s">
        <v>218</v>
      </c>
      <c r="H98" s="319" t="s">
        <v>102</v>
      </c>
      <c r="I98" s="325">
        <v>42439</v>
      </c>
      <c r="J98" s="326">
        <v>42440</v>
      </c>
      <c r="K98" s="151" t="s">
        <v>319</v>
      </c>
    </row>
    <row r="99" spans="1:11" s="156" customFormat="1" ht="12">
      <c r="A99" s="351" t="s">
        <v>53</v>
      </c>
      <c r="B99" s="457" t="s">
        <v>320</v>
      </c>
      <c r="C99" s="352" t="s">
        <v>53</v>
      </c>
      <c r="D99" s="353" t="s">
        <v>53</v>
      </c>
      <c r="E99" s="355">
        <v>6452.33</v>
      </c>
      <c r="F99" s="356">
        <f>E99</f>
        <v>6452.33</v>
      </c>
      <c r="G99" s="353" t="s">
        <v>53</v>
      </c>
      <c r="H99" s="351" t="s">
        <v>53</v>
      </c>
      <c r="I99" s="351" t="s">
        <v>53</v>
      </c>
      <c r="J99" s="351" t="s">
        <v>53</v>
      </c>
      <c r="K99" s="351"/>
    </row>
    <row r="100" spans="1:11" s="199" customFormat="1" ht="12">
      <c r="A100" s="351" t="s">
        <v>53</v>
      </c>
      <c r="B100" s="457" t="s">
        <v>55</v>
      </c>
      <c r="C100" s="352" t="s">
        <v>53</v>
      </c>
      <c r="D100" s="353" t="s">
        <v>53</v>
      </c>
      <c r="E100" s="355">
        <v>8603.1</v>
      </c>
      <c r="F100" s="356">
        <f>E100</f>
        <v>8603.1</v>
      </c>
      <c r="G100" s="353" t="s">
        <v>53</v>
      </c>
      <c r="H100" s="351" t="s">
        <v>53</v>
      </c>
      <c r="I100" s="351" t="s">
        <v>53</v>
      </c>
      <c r="J100" s="351" t="s">
        <v>53</v>
      </c>
      <c r="K100" s="351"/>
    </row>
    <row r="101" spans="1:11" s="199" customFormat="1" ht="12">
      <c r="A101" s="351" t="s">
        <v>53</v>
      </c>
      <c r="B101" s="458" t="s">
        <v>321</v>
      </c>
      <c r="C101" s="311" t="s">
        <v>53</v>
      </c>
      <c r="D101" s="309" t="s">
        <v>53</v>
      </c>
      <c r="E101" s="355">
        <v>2150.77</v>
      </c>
      <c r="F101" s="356">
        <f>E101</f>
        <v>2150.77</v>
      </c>
      <c r="G101" s="353" t="s">
        <v>53</v>
      </c>
      <c r="H101" s="351" t="s">
        <v>53</v>
      </c>
      <c r="I101" s="358" t="s">
        <v>53</v>
      </c>
      <c r="J101" s="358" t="s">
        <v>53</v>
      </c>
      <c r="K101" s="351"/>
    </row>
    <row r="102" spans="1:11" s="156" customFormat="1" ht="24">
      <c r="A102" s="359" t="s">
        <v>322</v>
      </c>
      <c r="B102" s="360" t="s">
        <v>323</v>
      </c>
      <c r="C102" s="155" t="s">
        <v>324</v>
      </c>
      <c r="D102" s="361" t="s">
        <v>325</v>
      </c>
      <c r="E102" s="362">
        <v>3267</v>
      </c>
      <c r="F102" s="362">
        <v>3267</v>
      </c>
      <c r="G102" s="164" t="s">
        <v>326</v>
      </c>
      <c r="H102" s="361" t="s">
        <v>102</v>
      </c>
      <c r="I102" s="364">
        <v>42443</v>
      </c>
      <c r="J102" s="365">
        <v>42444</v>
      </c>
      <c r="K102" s="366" t="s">
        <v>327</v>
      </c>
    </row>
    <row r="103" spans="1:11" ht="24">
      <c r="A103" s="151" t="s">
        <v>328</v>
      </c>
      <c r="B103" s="146" t="s">
        <v>329</v>
      </c>
      <c r="C103" s="321" t="s">
        <v>330</v>
      </c>
      <c r="D103" s="151" t="s">
        <v>331</v>
      </c>
      <c r="E103" s="367">
        <v>18615.37</v>
      </c>
      <c r="F103" s="323">
        <v>18615.37</v>
      </c>
      <c r="G103" s="368" t="s">
        <v>332</v>
      </c>
      <c r="H103" s="151" t="s">
        <v>102</v>
      </c>
      <c r="I103" s="325">
        <v>42467</v>
      </c>
      <c r="J103" s="326">
        <v>42468</v>
      </c>
      <c r="K103" s="151" t="s">
        <v>333</v>
      </c>
    </row>
    <row r="104" spans="1:11">
      <c r="A104" s="309" t="s">
        <v>53</v>
      </c>
      <c r="B104" s="547" t="s">
        <v>334</v>
      </c>
      <c r="C104" s="311" t="s">
        <v>53</v>
      </c>
      <c r="D104" s="309" t="s">
        <v>53</v>
      </c>
      <c r="E104" s="370">
        <v>8974.35</v>
      </c>
      <c r="F104" s="370">
        <v>8974.35</v>
      </c>
      <c r="G104" s="372"/>
      <c r="H104" s="309"/>
      <c r="I104" s="311"/>
      <c r="J104" s="309"/>
      <c r="K104" s="309"/>
    </row>
    <row r="105" spans="1:11">
      <c r="A105" s="315" t="s">
        <v>53</v>
      </c>
      <c r="B105" s="548" t="s">
        <v>335</v>
      </c>
      <c r="C105" s="317" t="s">
        <v>53</v>
      </c>
      <c r="D105" s="315" t="s">
        <v>53</v>
      </c>
      <c r="E105" s="373">
        <v>6410.25</v>
      </c>
      <c r="F105" s="373">
        <v>6410.25</v>
      </c>
      <c r="G105" s="374"/>
      <c r="H105" s="315"/>
      <c r="I105" s="317"/>
      <c r="J105" s="315"/>
      <c r="K105" s="315"/>
    </row>
    <row r="106" spans="1:11" s="268" customFormat="1" ht="24">
      <c r="A106" s="376" t="s">
        <v>336</v>
      </c>
      <c r="B106" s="159" t="s">
        <v>337</v>
      </c>
      <c r="C106" s="155" t="s">
        <v>338</v>
      </c>
      <c r="D106" s="155" t="s">
        <v>339</v>
      </c>
      <c r="E106" s="362">
        <v>25904.17</v>
      </c>
      <c r="F106" s="362">
        <f>E106</f>
        <v>25904.17</v>
      </c>
      <c r="G106" s="377" t="s">
        <v>340</v>
      </c>
      <c r="H106" s="161" t="s">
        <v>102</v>
      </c>
      <c r="I106" s="378">
        <v>42445</v>
      </c>
      <c r="J106" s="378">
        <v>42446</v>
      </c>
      <c r="K106" s="378" t="s">
        <v>341</v>
      </c>
    </row>
    <row r="107" spans="1:11" s="383" customFormat="1" ht="12">
      <c r="A107" s="363" t="s">
        <v>342</v>
      </c>
      <c r="B107" s="196" t="s">
        <v>343</v>
      </c>
      <c r="C107" s="155" t="s">
        <v>21</v>
      </c>
      <c r="D107" s="363" t="s">
        <v>22</v>
      </c>
      <c r="E107" s="197">
        <v>1602.04</v>
      </c>
      <c r="F107" s="197">
        <f>E107</f>
        <v>1602.04</v>
      </c>
      <c r="G107" s="381" t="s">
        <v>344</v>
      </c>
      <c r="H107" s="161" t="s">
        <v>102</v>
      </c>
      <c r="I107" s="382">
        <v>42487</v>
      </c>
      <c r="J107" s="165">
        <v>42488</v>
      </c>
      <c r="K107" s="194" t="s">
        <v>84</v>
      </c>
    </row>
    <row r="108" spans="1:11" s="156" customFormat="1" ht="36">
      <c r="A108" s="304" t="s">
        <v>345</v>
      </c>
      <c r="B108" s="384" t="s">
        <v>346</v>
      </c>
      <c r="C108" s="319" t="s">
        <v>347</v>
      </c>
      <c r="D108" s="319">
        <v>41716</v>
      </c>
      <c r="E108" s="387">
        <v>34904.39</v>
      </c>
      <c r="F108" s="387">
        <v>34904.39</v>
      </c>
      <c r="G108" s="388" t="s">
        <v>348</v>
      </c>
      <c r="H108" s="151" t="s">
        <v>102</v>
      </c>
      <c r="I108" s="389">
        <v>42513</v>
      </c>
      <c r="J108" s="389">
        <v>42516</v>
      </c>
      <c r="K108" s="390" t="s">
        <v>349</v>
      </c>
    </row>
    <row r="109" spans="1:11" s="393" customFormat="1" ht="24">
      <c r="A109" s="351" t="s">
        <v>53</v>
      </c>
      <c r="B109" s="457" t="s">
        <v>350</v>
      </c>
      <c r="C109" s="352" t="s">
        <v>53</v>
      </c>
      <c r="D109" s="353" t="s">
        <v>53</v>
      </c>
      <c r="E109" s="355">
        <v>9040.8799999999992</v>
      </c>
      <c r="F109" s="355">
        <v>9040.8799999999992</v>
      </c>
      <c r="G109" s="392"/>
      <c r="H109" s="351" t="s">
        <v>53</v>
      </c>
      <c r="I109" s="357"/>
      <c r="J109" s="351"/>
      <c r="K109" s="351" t="s">
        <v>53</v>
      </c>
    </row>
    <row r="110" spans="1:11" s="393" customFormat="1" ht="12">
      <c r="A110" s="351" t="s">
        <v>53</v>
      </c>
      <c r="B110" s="453" t="s">
        <v>351</v>
      </c>
      <c r="C110" s="352" t="s">
        <v>53</v>
      </c>
      <c r="D110" s="353" t="s">
        <v>53</v>
      </c>
      <c r="E110" s="355">
        <v>17948.66</v>
      </c>
      <c r="F110" s="355">
        <v>17948.66</v>
      </c>
      <c r="G110" s="392"/>
      <c r="H110" s="351" t="s">
        <v>53</v>
      </c>
      <c r="I110" s="357"/>
      <c r="J110" s="351"/>
      <c r="K110" s="351" t="s">
        <v>53</v>
      </c>
    </row>
    <row r="111" spans="1:11" s="393" customFormat="1" ht="12">
      <c r="A111" s="358" t="s">
        <v>53</v>
      </c>
      <c r="B111" s="549" t="s">
        <v>352</v>
      </c>
      <c r="C111" s="317" t="s">
        <v>53</v>
      </c>
      <c r="D111" s="315" t="s">
        <v>53</v>
      </c>
      <c r="E111" s="395">
        <v>7914.88</v>
      </c>
      <c r="F111" s="395">
        <v>7914.88</v>
      </c>
      <c r="G111" s="398"/>
      <c r="H111" s="358" t="s">
        <v>53</v>
      </c>
      <c r="I111" s="399"/>
      <c r="J111" s="358"/>
      <c r="K111" s="358" t="s">
        <v>53</v>
      </c>
    </row>
    <row r="112" spans="1:11" s="383" customFormat="1" ht="36">
      <c r="A112" s="400" t="s">
        <v>353</v>
      </c>
      <c r="B112" s="550" t="s">
        <v>354</v>
      </c>
      <c r="C112" s="401" t="s">
        <v>355</v>
      </c>
      <c r="D112" s="402" t="s">
        <v>356</v>
      </c>
      <c r="E112" s="403" t="s">
        <v>92</v>
      </c>
      <c r="F112" s="404" t="s">
        <v>92</v>
      </c>
      <c r="G112" s="405" t="s">
        <v>357</v>
      </c>
      <c r="H112" s="151" t="s">
        <v>102</v>
      </c>
      <c r="I112" s="306">
        <v>42524</v>
      </c>
      <c r="J112" s="386">
        <v>42527</v>
      </c>
      <c r="K112" s="151" t="s">
        <v>358</v>
      </c>
    </row>
    <row r="113" spans="1:11" s="383" customFormat="1" ht="12">
      <c r="A113" s="408" t="s">
        <v>53</v>
      </c>
      <c r="B113" s="409" t="s">
        <v>359</v>
      </c>
      <c r="C113" s="410" t="s">
        <v>53</v>
      </c>
      <c r="D113" s="410" t="s">
        <v>53</v>
      </c>
      <c r="E113" s="411" t="s">
        <v>25</v>
      </c>
      <c r="F113" s="412" t="s">
        <v>25</v>
      </c>
      <c r="G113" s="408" t="s">
        <v>53</v>
      </c>
      <c r="H113" s="408" t="s">
        <v>53</v>
      </c>
      <c r="I113" s="408" t="s">
        <v>53</v>
      </c>
      <c r="J113" s="408" t="s">
        <v>53</v>
      </c>
      <c r="K113" s="408" t="s">
        <v>358</v>
      </c>
    </row>
    <row r="114" spans="1:11" s="383" customFormat="1" ht="12">
      <c r="A114" s="408" t="s">
        <v>53</v>
      </c>
      <c r="B114" s="409" t="s">
        <v>360</v>
      </c>
      <c r="C114" s="410" t="s">
        <v>53</v>
      </c>
      <c r="D114" s="410" t="s">
        <v>53</v>
      </c>
      <c r="E114" s="411" t="s">
        <v>25</v>
      </c>
      <c r="F114" s="412" t="s">
        <v>25</v>
      </c>
      <c r="G114" s="408" t="s">
        <v>53</v>
      </c>
      <c r="H114" s="408" t="s">
        <v>53</v>
      </c>
      <c r="I114" s="408" t="s">
        <v>53</v>
      </c>
      <c r="J114" s="408" t="s">
        <v>53</v>
      </c>
      <c r="K114" s="408" t="s">
        <v>358</v>
      </c>
    </row>
    <row r="115" spans="1:11" s="383" customFormat="1" ht="12">
      <c r="A115" s="414" t="s">
        <v>53</v>
      </c>
      <c r="B115" s="415" t="s">
        <v>361</v>
      </c>
      <c r="C115" s="416" t="s">
        <v>53</v>
      </c>
      <c r="D115" s="416" t="s">
        <v>53</v>
      </c>
      <c r="E115" s="417" t="s">
        <v>25</v>
      </c>
      <c r="F115" s="418" t="s">
        <v>25</v>
      </c>
      <c r="G115" s="414" t="s">
        <v>53</v>
      </c>
      <c r="H115" s="414" t="s">
        <v>53</v>
      </c>
      <c r="I115" s="414" t="s">
        <v>53</v>
      </c>
      <c r="J115" s="414" t="s">
        <v>53</v>
      </c>
      <c r="K115" s="414" t="s">
        <v>358</v>
      </c>
    </row>
    <row r="116" spans="1:11" s="393" customFormat="1" ht="24">
      <c r="A116" s="420" t="s">
        <v>362</v>
      </c>
      <c r="B116" s="195" t="s">
        <v>363</v>
      </c>
      <c r="C116" s="380" t="s">
        <v>355</v>
      </c>
      <c r="D116" s="160" t="s">
        <v>364</v>
      </c>
      <c r="E116" s="422" t="s">
        <v>25</v>
      </c>
      <c r="F116" s="423" t="s">
        <v>25</v>
      </c>
      <c r="G116" s="424" t="s">
        <v>357</v>
      </c>
      <c r="H116" s="161" t="s">
        <v>102</v>
      </c>
      <c r="I116" s="425">
        <v>42524</v>
      </c>
      <c r="J116" s="426">
        <v>42527</v>
      </c>
      <c r="K116" s="420" t="s">
        <v>365</v>
      </c>
    </row>
    <row r="117" spans="1:11" s="156" customFormat="1" ht="24">
      <c r="A117" s="406" t="s">
        <v>366</v>
      </c>
      <c r="B117" s="305" t="s">
        <v>367</v>
      </c>
      <c r="C117" s="304" t="s">
        <v>368</v>
      </c>
      <c r="D117" s="304" t="s">
        <v>369</v>
      </c>
      <c r="E117" s="428">
        <v>21394.37</v>
      </c>
      <c r="F117" s="428">
        <f>E117</f>
        <v>21394.37</v>
      </c>
      <c r="G117" s="385" t="s">
        <v>370</v>
      </c>
      <c r="H117" s="151" t="s">
        <v>102</v>
      </c>
      <c r="I117" s="427">
        <v>42522</v>
      </c>
      <c r="J117" s="427">
        <v>42523</v>
      </c>
      <c r="K117" s="327" t="s">
        <v>371</v>
      </c>
    </row>
    <row r="118" spans="1:11" s="383" customFormat="1" ht="12">
      <c r="A118" s="429" t="s">
        <v>53</v>
      </c>
      <c r="B118" s="453" t="s">
        <v>372</v>
      </c>
      <c r="C118" s="352" t="s">
        <v>53</v>
      </c>
      <c r="D118" s="353" t="s">
        <v>53</v>
      </c>
      <c r="E118" s="430">
        <v>10697.34</v>
      </c>
      <c r="F118" s="430">
        <v>10697.36</v>
      </c>
      <c r="G118" s="354" t="s">
        <v>53</v>
      </c>
      <c r="H118" s="351" t="s">
        <v>53</v>
      </c>
      <c r="I118" s="352" t="s">
        <v>53</v>
      </c>
      <c r="J118" s="353" t="s">
        <v>53</v>
      </c>
      <c r="K118" s="312" t="s">
        <v>373</v>
      </c>
    </row>
    <row r="119" spans="1:11" s="383" customFormat="1" ht="12">
      <c r="A119" s="318" t="s">
        <v>53</v>
      </c>
      <c r="B119" s="433" t="s">
        <v>374</v>
      </c>
      <c r="C119" s="317" t="s">
        <v>53</v>
      </c>
      <c r="D119" s="315" t="s">
        <v>53</v>
      </c>
      <c r="E119" s="434">
        <v>10697.34</v>
      </c>
      <c r="F119" s="434">
        <v>10697.34</v>
      </c>
      <c r="G119" s="394" t="s">
        <v>53</v>
      </c>
      <c r="H119" s="315" t="s">
        <v>53</v>
      </c>
      <c r="I119" s="317" t="s">
        <v>53</v>
      </c>
      <c r="J119" s="315" t="s">
        <v>53</v>
      </c>
      <c r="K119" s="339" t="s">
        <v>375</v>
      </c>
    </row>
    <row r="120" spans="1:11" s="441" customFormat="1" ht="36">
      <c r="A120" s="435" t="s">
        <v>376</v>
      </c>
      <c r="B120" s="436" t="s">
        <v>377</v>
      </c>
      <c r="C120" s="437" t="s">
        <v>355</v>
      </c>
      <c r="D120" s="437" t="s">
        <v>378</v>
      </c>
      <c r="E120" s="438" t="s">
        <v>25</v>
      </c>
      <c r="F120" s="439" t="s">
        <v>25</v>
      </c>
      <c r="G120" s="440" t="s">
        <v>379</v>
      </c>
      <c r="H120" s="158" t="s">
        <v>102</v>
      </c>
      <c r="I120" s="198">
        <v>42559</v>
      </c>
      <c r="J120" s="198">
        <v>42562</v>
      </c>
      <c r="K120" s="194" t="s">
        <v>380</v>
      </c>
    </row>
    <row r="121" spans="1:11" s="407" customFormat="1" ht="24" customHeight="1">
      <c r="A121" s="379" t="s">
        <v>381</v>
      </c>
      <c r="B121" s="159" t="s">
        <v>382</v>
      </c>
      <c r="C121" s="155" t="s">
        <v>324</v>
      </c>
      <c r="D121" s="380" t="s">
        <v>81</v>
      </c>
      <c r="E121" s="197">
        <v>6552.88</v>
      </c>
      <c r="F121" s="197">
        <v>6552.88</v>
      </c>
      <c r="G121" s="442" t="s">
        <v>383</v>
      </c>
      <c r="H121" s="435" t="s">
        <v>102</v>
      </c>
      <c r="I121" s="443">
        <v>42544</v>
      </c>
      <c r="J121" s="165">
        <v>42548</v>
      </c>
      <c r="K121" s="551" t="s">
        <v>380</v>
      </c>
    </row>
    <row r="122" spans="1:11" s="156" customFormat="1" ht="48">
      <c r="A122" s="155" t="s">
        <v>384</v>
      </c>
      <c r="B122" s="159" t="s">
        <v>385</v>
      </c>
      <c r="C122" s="161" t="s">
        <v>386</v>
      </c>
      <c r="D122" s="161" t="s">
        <v>387</v>
      </c>
      <c r="E122" s="197">
        <v>36590.400000000001</v>
      </c>
      <c r="F122" s="552">
        <v>32727.48</v>
      </c>
      <c r="G122" s="156" t="s">
        <v>388</v>
      </c>
      <c r="H122" s="164" t="s">
        <v>389</v>
      </c>
      <c r="I122" s="421">
        <v>42578</v>
      </c>
      <c r="J122" s="421">
        <v>42580</v>
      </c>
      <c r="K122" s="161" t="s">
        <v>390</v>
      </c>
    </row>
    <row r="123" spans="1:11" s="156" customFormat="1" ht="72">
      <c r="A123" s="363" t="s">
        <v>391</v>
      </c>
      <c r="B123" s="341" t="s">
        <v>392</v>
      </c>
      <c r="C123" s="343" t="s">
        <v>311</v>
      </c>
      <c r="D123" s="344" t="s">
        <v>312</v>
      </c>
      <c r="E123" s="444" t="s">
        <v>25</v>
      </c>
      <c r="F123" s="445" t="s">
        <v>25</v>
      </c>
      <c r="G123" s="342" t="s">
        <v>313</v>
      </c>
      <c r="H123" s="158" t="s">
        <v>102</v>
      </c>
      <c r="I123" s="198">
        <v>42556</v>
      </c>
      <c r="J123" s="198">
        <v>42557</v>
      </c>
      <c r="K123" s="344" t="s">
        <v>380</v>
      </c>
    </row>
    <row r="124" spans="1:11" s="383" customFormat="1" ht="60">
      <c r="A124" s="155" t="s">
        <v>393</v>
      </c>
      <c r="B124" s="436" t="s">
        <v>394</v>
      </c>
      <c r="C124" s="340" t="s">
        <v>355</v>
      </c>
      <c r="D124" s="166" t="s">
        <v>356</v>
      </c>
      <c r="E124" s="446" t="s">
        <v>92</v>
      </c>
      <c r="F124" s="446" t="s">
        <v>92</v>
      </c>
      <c r="G124" s="447" t="s">
        <v>395</v>
      </c>
      <c r="H124" s="161" t="s">
        <v>191</v>
      </c>
      <c r="I124" s="348">
        <v>42556</v>
      </c>
      <c r="J124" s="198">
        <v>42557</v>
      </c>
      <c r="K124" s="198" t="s">
        <v>396</v>
      </c>
    </row>
    <row r="125" spans="1:11" s="407" customFormat="1" ht="12">
      <c r="A125" s="406" t="s">
        <v>397</v>
      </c>
      <c r="B125" s="448" t="s">
        <v>398</v>
      </c>
      <c r="C125" s="391" t="s">
        <v>399</v>
      </c>
      <c r="D125" s="147" t="s">
        <v>400</v>
      </c>
      <c r="E125" s="449">
        <f>SUM(E126:E127)</f>
        <v>764.72</v>
      </c>
      <c r="F125" s="450">
        <f>SUM(F126:F127)</f>
        <v>764.72</v>
      </c>
      <c r="G125" s="451" t="s">
        <v>23</v>
      </c>
      <c r="H125" s="452" t="s">
        <v>102</v>
      </c>
      <c r="I125" s="306">
        <v>42564</v>
      </c>
      <c r="J125" s="386">
        <v>42565</v>
      </c>
      <c r="K125" s="554" t="s">
        <v>184</v>
      </c>
    </row>
    <row r="126" spans="1:11" s="407" customFormat="1" ht="12">
      <c r="A126" s="413" t="s">
        <v>53</v>
      </c>
      <c r="B126" s="453" t="s">
        <v>390</v>
      </c>
      <c r="C126" s="352" t="s">
        <v>53</v>
      </c>
      <c r="D126" s="353" t="s">
        <v>53</v>
      </c>
      <c r="E126" s="356">
        <v>254.92</v>
      </c>
      <c r="F126" s="553">
        <v>254.92</v>
      </c>
      <c r="G126" s="357" t="s">
        <v>53</v>
      </c>
      <c r="H126" s="351" t="s">
        <v>53</v>
      </c>
      <c r="I126" s="352" t="s">
        <v>53</v>
      </c>
      <c r="J126" s="353" t="s">
        <v>53</v>
      </c>
      <c r="K126" s="334" t="s">
        <v>390</v>
      </c>
    </row>
    <row r="127" spans="1:11" s="407" customFormat="1" ht="13.15" customHeight="1">
      <c r="A127" s="419" t="s">
        <v>53</v>
      </c>
      <c r="B127" s="454" t="s">
        <v>401</v>
      </c>
      <c r="C127" s="317" t="s">
        <v>53</v>
      </c>
      <c r="D127" s="315" t="s">
        <v>53</v>
      </c>
      <c r="E127" s="395">
        <v>509.8</v>
      </c>
      <c r="F127" s="395">
        <v>509.8</v>
      </c>
      <c r="G127" s="399" t="s">
        <v>53</v>
      </c>
      <c r="H127" s="358" t="s">
        <v>53</v>
      </c>
      <c r="I127" s="317" t="s">
        <v>53</v>
      </c>
      <c r="J127" s="315" t="s">
        <v>53</v>
      </c>
      <c r="K127" s="339" t="s">
        <v>401</v>
      </c>
    </row>
    <row r="128" spans="1:11" s="456" customFormat="1" ht="24" customHeight="1">
      <c r="A128" s="452" t="s">
        <v>402</v>
      </c>
      <c r="B128" s="455" t="s">
        <v>403</v>
      </c>
      <c r="C128" s="391" t="s">
        <v>404</v>
      </c>
      <c r="D128" s="147" t="s">
        <v>405</v>
      </c>
      <c r="E128" s="449">
        <f>SUM(E129:E130)</f>
        <v>7212.8099999999995</v>
      </c>
      <c r="F128" s="450">
        <f>SUM(F129:F130)</f>
        <v>7212.8099999999995</v>
      </c>
      <c r="G128" s="451" t="s">
        <v>406</v>
      </c>
      <c r="H128" s="452" t="s">
        <v>102</v>
      </c>
      <c r="I128" s="306">
        <v>42615</v>
      </c>
      <c r="J128" s="386">
        <v>42618</v>
      </c>
      <c r="K128" s="555" t="s">
        <v>407</v>
      </c>
    </row>
    <row r="129" spans="1:11" s="456" customFormat="1" ht="13.9" customHeight="1">
      <c r="A129" s="351" t="s">
        <v>53</v>
      </c>
      <c r="B129" s="457" t="s">
        <v>408</v>
      </c>
      <c r="C129" s="352" t="s">
        <v>53</v>
      </c>
      <c r="D129" s="353" t="s">
        <v>53</v>
      </c>
      <c r="E129" s="356">
        <v>3539.25</v>
      </c>
      <c r="F129" s="430">
        <f>E129</f>
        <v>3539.25</v>
      </c>
      <c r="G129" s="351" t="s">
        <v>53</v>
      </c>
      <c r="H129" s="357" t="s">
        <v>53</v>
      </c>
      <c r="I129" s="309" t="s">
        <v>53</v>
      </c>
      <c r="J129" s="309" t="s">
        <v>53</v>
      </c>
      <c r="K129" s="432" t="s">
        <v>53</v>
      </c>
    </row>
    <row r="130" spans="1:11" s="383" customFormat="1" ht="12.6" customHeight="1">
      <c r="A130" s="315" t="s">
        <v>53</v>
      </c>
      <c r="B130" s="458" t="s">
        <v>55</v>
      </c>
      <c r="C130" s="317" t="s">
        <v>53</v>
      </c>
      <c r="D130" s="315" t="s">
        <v>53</v>
      </c>
      <c r="E130" s="459">
        <v>3673.56</v>
      </c>
      <c r="F130" s="434">
        <f>E130</f>
        <v>3673.56</v>
      </c>
      <c r="G130" s="399" t="s">
        <v>53</v>
      </c>
      <c r="H130" s="358" t="s">
        <v>53</v>
      </c>
      <c r="I130" s="397" t="s">
        <v>53</v>
      </c>
      <c r="J130" s="396" t="s">
        <v>53</v>
      </c>
      <c r="K130" s="358" t="s">
        <v>53</v>
      </c>
    </row>
    <row r="131" spans="1:11" s="383" customFormat="1" ht="51">
      <c r="A131" s="460" t="s">
        <v>409</v>
      </c>
      <c r="B131" s="461" t="s">
        <v>410</v>
      </c>
      <c r="C131" s="462" t="s">
        <v>411</v>
      </c>
      <c r="D131" s="463" t="s">
        <v>412</v>
      </c>
      <c r="E131" s="465">
        <v>901.92</v>
      </c>
      <c r="F131" s="466">
        <v>901.92</v>
      </c>
      <c r="G131" s="468" t="s">
        <v>413</v>
      </c>
      <c r="H131" s="467" t="s">
        <v>191</v>
      </c>
      <c r="I131" s="464">
        <v>42618</v>
      </c>
      <c r="J131" s="556">
        <v>42620</v>
      </c>
      <c r="K131" s="557" t="s">
        <v>414</v>
      </c>
    </row>
    <row r="132" spans="1:11" s="383" customFormat="1">
      <c r="A132" s="469" t="s">
        <v>53</v>
      </c>
      <c r="B132" s="470" t="s">
        <v>415</v>
      </c>
      <c r="C132" s="472" t="s">
        <v>53</v>
      </c>
      <c r="D132" s="371" t="s">
        <v>53</v>
      </c>
      <c r="E132" s="473"/>
      <c r="F132" s="473"/>
      <c r="G132" s="474" t="s">
        <v>53</v>
      </c>
      <c r="H132" s="471" t="s">
        <v>53</v>
      </c>
      <c r="I132" s="472" t="s">
        <v>53</v>
      </c>
      <c r="J132" s="371" t="s">
        <v>53</v>
      </c>
      <c r="K132" s="471"/>
    </row>
    <row r="133" spans="1:11" s="383" customFormat="1">
      <c r="A133" s="475" t="s">
        <v>53</v>
      </c>
      <c r="B133" s="476" t="s">
        <v>416</v>
      </c>
      <c r="C133" s="475" t="s">
        <v>53</v>
      </c>
      <c r="D133" s="375" t="s">
        <v>53</v>
      </c>
      <c r="E133" s="477"/>
      <c r="F133" s="478"/>
      <c r="G133" s="480" t="s">
        <v>53</v>
      </c>
      <c r="H133" s="479" t="s">
        <v>53</v>
      </c>
      <c r="I133" s="475" t="s">
        <v>53</v>
      </c>
      <c r="J133" s="375" t="s">
        <v>53</v>
      </c>
      <c r="K133" s="479"/>
    </row>
    <row r="134" spans="1:11" s="383" customFormat="1" ht="22.15" customHeight="1">
      <c r="A134" s="363" t="s">
        <v>417</v>
      </c>
      <c r="B134" s="195" t="s">
        <v>418</v>
      </c>
      <c r="C134" s="155" t="s">
        <v>419</v>
      </c>
      <c r="D134" s="155" t="s">
        <v>22</v>
      </c>
      <c r="E134" s="481">
        <v>8470</v>
      </c>
      <c r="F134" s="482">
        <f>E134</f>
        <v>8470</v>
      </c>
      <c r="G134" s="483" t="s">
        <v>420</v>
      </c>
      <c r="H134" s="155" t="s">
        <v>102</v>
      </c>
      <c r="I134" s="484">
        <v>42696</v>
      </c>
      <c r="J134" s="162">
        <v>42698</v>
      </c>
      <c r="K134" s="194" t="s">
        <v>421</v>
      </c>
    </row>
    <row r="135" spans="1:11" s="156" customFormat="1" ht="24">
      <c r="A135" s="319" t="s">
        <v>422</v>
      </c>
      <c r="B135" s="349" t="s">
        <v>423</v>
      </c>
      <c r="C135" s="321" t="s">
        <v>355</v>
      </c>
      <c r="D135" s="148" t="s">
        <v>356</v>
      </c>
      <c r="E135" s="367" t="s">
        <v>92</v>
      </c>
      <c r="F135" s="367" t="s">
        <v>92</v>
      </c>
      <c r="G135" s="485"/>
      <c r="H135" s="369" t="s">
        <v>102</v>
      </c>
      <c r="I135" s="486">
        <v>42696</v>
      </c>
      <c r="J135" s="386">
        <v>42697</v>
      </c>
      <c r="K135" s="151" t="s">
        <v>424</v>
      </c>
    </row>
    <row r="136" spans="1:11" s="491" customFormat="1" ht="24">
      <c r="A136" s="408" t="s">
        <v>53</v>
      </c>
      <c r="B136" s="558" t="s">
        <v>425</v>
      </c>
      <c r="C136" s="487" t="s">
        <v>53</v>
      </c>
      <c r="D136" s="410" t="s">
        <v>53</v>
      </c>
      <c r="E136" s="488" t="s">
        <v>25</v>
      </c>
      <c r="F136" s="488" t="s">
        <v>25</v>
      </c>
      <c r="G136" s="489" t="s">
        <v>395</v>
      </c>
      <c r="H136" s="411" t="s">
        <v>25</v>
      </c>
      <c r="I136" s="490"/>
      <c r="J136" s="408"/>
      <c r="K136" s="408" t="s">
        <v>426</v>
      </c>
    </row>
    <row r="137" spans="1:11" s="491" customFormat="1" ht="24">
      <c r="A137" s="408" t="s">
        <v>53</v>
      </c>
      <c r="B137" s="558" t="s">
        <v>427</v>
      </c>
      <c r="C137" s="487" t="s">
        <v>53</v>
      </c>
      <c r="D137" s="410" t="s">
        <v>53</v>
      </c>
      <c r="E137" s="488" t="s">
        <v>25</v>
      </c>
      <c r="F137" s="488" t="s">
        <v>25</v>
      </c>
      <c r="G137" s="489" t="s">
        <v>395</v>
      </c>
      <c r="H137" s="411" t="s">
        <v>25</v>
      </c>
      <c r="I137" s="490"/>
      <c r="J137" s="408"/>
      <c r="K137" s="408" t="s">
        <v>426</v>
      </c>
    </row>
    <row r="138" spans="1:11" s="491" customFormat="1" ht="12">
      <c r="A138" s="414" t="s">
        <v>53</v>
      </c>
      <c r="B138" s="559" t="s">
        <v>428</v>
      </c>
      <c r="C138" s="492" t="s">
        <v>53</v>
      </c>
      <c r="D138" s="416" t="s">
        <v>53</v>
      </c>
      <c r="E138" s="493" t="s">
        <v>25</v>
      </c>
      <c r="F138" s="493" t="s">
        <v>25</v>
      </c>
      <c r="G138" s="494" t="s">
        <v>395</v>
      </c>
      <c r="H138" s="417" t="s">
        <v>25</v>
      </c>
      <c r="I138" s="495"/>
      <c r="J138" s="414"/>
      <c r="K138" s="414" t="s">
        <v>426</v>
      </c>
    </row>
    <row r="139" spans="1:11" s="491" customFormat="1" ht="48">
      <c r="A139" s="496" t="s">
        <v>429</v>
      </c>
      <c r="B139" s="497" t="s">
        <v>430</v>
      </c>
      <c r="C139" s="498" t="s">
        <v>431</v>
      </c>
      <c r="D139" s="498" t="s">
        <v>155</v>
      </c>
      <c r="E139" s="499">
        <v>49565.67</v>
      </c>
      <c r="F139" s="500">
        <f>SUM(F140:F141)</f>
        <v>35646.6</v>
      </c>
      <c r="G139" s="501" t="s">
        <v>23</v>
      </c>
      <c r="H139" s="502" t="s">
        <v>389</v>
      </c>
      <c r="I139" s="503">
        <v>42744</v>
      </c>
      <c r="J139" s="149">
        <v>42746</v>
      </c>
      <c r="K139" s="153" t="s">
        <v>432</v>
      </c>
    </row>
    <row r="140" spans="1:11" s="491" customFormat="1" ht="48">
      <c r="A140" s="431" t="s">
        <v>53</v>
      </c>
      <c r="B140" s="504" t="s">
        <v>433</v>
      </c>
      <c r="C140" s="353" t="s">
        <v>53</v>
      </c>
      <c r="D140" s="353" t="s">
        <v>53</v>
      </c>
      <c r="E140" s="560">
        <v>27787.41</v>
      </c>
      <c r="F140" s="505">
        <v>19965</v>
      </c>
      <c r="G140" s="507"/>
      <c r="H140" s="506" t="s">
        <v>53</v>
      </c>
      <c r="I140" s="506" t="s">
        <v>53</v>
      </c>
      <c r="J140" s="506" t="s">
        <v>53</v>
      </c>
      <c r="K140" s="431" t="s">
        <v>53</v>
      </c>
    </row>
    <row r="141" spans="1:11" s="383" customFormat="1" ht="35.450000000000003" customHeight="1">
      <c r="A141" s="317" t="s">
        <v>53</v>
      </c>
      <c r="B141" s="508" t="s">
        <v>434</v>
      </c>
      <c r="C141" s="315" t="s">
        <v>53</v>
      </c>
      <c r="D141" s="315" t="s">
        <v>53</v>
      </c>
      <c r="E141" s="509">
        <v>21778.26</v>
      </c>
      <c r="F141" s="510">
        <v>15681.6</v>
      </c>
      <c r="G141" s="399"/>
      <c r="H141" s="358" t="s">
        <v>53</v>
      </c>
      <c r="I141" s="358" t="s">
        <v>53</v>
      </c>
      <c r="J141" s="358" t="s">
        <v>53</v>
      </c>
      <c r="K141" s="358" t="s">
        <v>53</v>
      </c>
    </row>
  </sheetData>
  <mergeCells count="2">
    <mergeCell ref="A1:K1"/>
    <mergeCell ref="G14:G16"/>
  </mergeCells>
  <pageMargins left="0.11811023622047245" right="0" top="0.74803149606299213" bottom="0.74803149606299213" header="0.31496062992125984" footer="0.31496062992125984"/>
  <pageSetup paperSize="9" scale="35" fitToHeight="19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S39"/>
  <sheetViews>
    <sheetView zoomScaleNormal="100" workbookViewId="0">
      <pane xSplit="1" topLeftCell="B1" activePane="topRight" state="frozen"/>
      <selection activeCell="B112" sqref="B112"/>
      <selection pane="topRight" activeCell="B112" sqref="B112"/>
    </sheetView>
  </sheetViews>
  <sheetFormatPr baseColWidth="10" defaultColWidth="8.85546875" defaultRowHeight="12.75"/>
  <cols>
    <col min="1" max="1" width="14" style="213" customWidth="1"/>
    <col min="2" max="2" width="38.5703125" style="213" customWidth="1"/>
    <col min="3" max="3" width="22.5703125" style="213" customWidth="1"/>
    <col min="4" max="4" width="11" style="213" customWidth="1"/>
    <col min="5" max="5" width="13.28515625" style="213" customWidth="1"/>
    <col min="6" max="6" width="14.28515625" style="213" customWidth="1"/>
    <col min="7" max="7" width="25.140625" style="213" customWidth="1"/>
    <col min="8" max="8" width="19.5703125" style="50" customWidth="1"/>
    <col min="9" max="9" width="15.5703125" style="283" customWidth="1"/>
    <col min="10" max="10" width="13.85546875" style="213" bestFit="1" customWidth="1"/>
    <col min="11" max="11" width="12.7109375" style="213" bestFit="1" customWidth="1"/>
    <col min="12" max="17" width="11.85546875" style="213" bestFit="1" customWidth="1"/>
    <col min="18" max="18" width="5.7109375" style="213" customWidth="1"/>
    <col min="19" max="21" width="8.85546875" style="213"/>
    <col min="22" max="22" width="17.42578125" style="213" customWidth="1"/>
    <col min="23" max="16384" width="8.85546875" style="213"/>
  </cols>
  <sheetData>
    <row r="1" spans="1:201" s="15" customFormat="1" ht="33.75">
      <c r="A1" s="1" t="s">
        <v>0</v>
      </c>
      <c r="B1" s="2" t="s">
        <v>1</v>
      </c>
      <c r="C1" s="3" t="s">
        <v>2</v>
      </c>
      <c r="D1" s="4" t="s">
        <v>5</v>
      </c>
      <c r="E1" s="5" t="s">
        <v>6</v>
      </c>
      <c r="F1" s="6" t="s">
        <v>7</v>
      </c>
      <c r="G1" s="7" t="s">
        <v>8</v>
      </c>
      <c r="H1" s="2" t="s">
        <v>13</v>
      </c>
      <c r="I1" s="3" t="s">
        <v>9</v>
      </c>
      <c r="J1" s="8" t="s">
        <v>10</v>
      </c>
      <c r="K1" s="8" t="s">
        <v>11</v>
      </c>
      <c r="L1" s="10" t="s">
        <v>435</v>
      </c>
      <c r="M1" s="2" t="s">
        <v>291</v>
      </c>
      <c r="N1" s="2" t="s">
        <v>436</v>
      </c>
      <c r="O1" s="2" t="s">
        <v>437</v>
      </c>
      <c r="P1" s="2" t="s">
        <v>438</v>
      </c>
      <c r="Q1" s="2" t="s">
        <v>439</v>
      </c>
      <c r="R1" s="9"/>
      <c r="S1" s="11" t="s">
        <v>14</v>
      </c>
      <c r="T1" s="12" t="s">
        <v>15</v>
      </c>
      <c r="U1" s="12" t="s">
        <v>16</v>
      </c>
      <c r="V1" s="13" t="s">
        <v>17</v>
      </c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  <c r="AL1" s="14"/>
      <c r="AM1" s="14"/>
      <c r="AN1" s="14"/>
      <c r="AO1" s="14"/>
      <c r="AP1" s="14"/>
      <c r="AQ1" s="14"/>
      <c r="AR1" s="14"/>
      <c r="AS1" s="14"/>
      <c r="AT1" s="14"/>
      <c r="AU1" s="14"/>
      <c r="AV1" s="14"/>
      <c r="AW1" s="14"/>
      <c r="AX1" s="14"/>
      <c r="AY1" s="14"/>
      <c r="AZ1" s="14"/>
      <c r="BA1" s="14"/>
      <c r="BB1" s="14"/>
      <c r="BC1" s="14"/>
      <c r="BD1" s="14"/>
      <c r="BE1" s="14"/>
      <c r="BF1" s="14"/>
      <c r="BG1" s="14"/>
      <c r="BH1" s="14"/>
      <c r="BI1" s="14"/>
      <c r="BJ1" s="14"/>
      <c r="BK1" s="14"/>
      <c r="BL1" s="14"/>
      <c r="BM1" s="14"/>
      <c r="BN1" s="14"/>
      <c r="BO1" s="14"/>
      <c r="BP1" s="14"/>
      <c r="BQ1" s="14"/>
      <c r="BR1" s="14"/>
      <c r="BS1" s="14"/>
      <c r="BT1" s="14"/>
      <c r="BU1" s="14"/>
      <c r="BV1" s="14"/>
      <c r="BW1" s="14"/>
      <c r="BX1" s="14"/>
      <c r="BY1" s="14"/>
      <c r="BZ1" s="14"/>
      <c r="CA1" s="14"/>
      <c r="CB1" s="14"/>
      <c r="CC1" s="14"/>
      <c r="CD1" s="14"/>
      <c r="CE1" s="14"/>
      <c r="CF1" s="14"/>
      <c r="CG1" s="14"/>
      <c r="CH1" s="14"/>
      <c r="CI1" s="14"/>
      <c r="CJ1" s="14"/>
      <c r="CK1" s="14"/>
      <c r="CL1" s="14"/>
      <c r="CM1" s="14"/>
      <c r="CN1" s="14"/>
      <c r="CO1" s="14"/>
      <c r="CP1" s="14"/>
      <c r="CQ1" s="14"/>
      <c r="CR1" s="14"/>
      <c r="CS1" s="14"/>
      <c r="CT1" s="14"/>
      <c r="CU1" s="14"/>
      <c r="CV1" s="14"/>
      <c r="CW1" s="14"/>
      <c r="CX1" s="14"/>
      <c r="CY1" s="14"/>
      <c r="CZ1" s="14"/>
      <c r="DA1" s="14"/>
      <c r="DB1" s="14"/>
      <c r="DC1" s="14"/>
      <c r="DD1" s="14"/>
      <c r="DE1" s="14"/>
      <c r="DF1" s="14"/>
      <c r="DG1" s="14"/>
      <c r="DH1" s="14"/>
      <c r="DI1" s="14"/>
      <c r="DJ1" s="14"/>
      <c r="DK1" s="14"/>
      <c r="DL1" s="14"/>
      <c r="DM1" s="14"/>
      <c r="DN1" s="14"/>
      <c r="DO1" s="14"/>
      <c r="DP1" s="14"/>
      <c r="DQ1" s="14"/>
      <c r="DR1" s="14"/>
      <c r="DS1" s="14"/>
      <c r="DT1" s="14"/>
      <c r="DU1" s="14"/>
      <c r="DV1" s="14"/>
      <c r="DW1" s="14"/>
      <c r="DX1" s="14"/>
      <c r="DY1" s="14"/>
      <c r="DZ1" s="14"/>
      <c r="EA1" s="14"/>
      <c r="EB1" s="14"/>
      <c r="EC1" s="14"/>
      <c r="ED1" s="14"/>
      <c r="EE1" s="14"/>
      <c r="EF1" s="14"/>
      <c r="EG1" s="14"/>
      <c r="EH1" s="14"/>
      <c r="EI1" s="14"/>
      <c r="EJ1" s="14"/>
      <c r="EK1" s="14"/>
      <c r="EL1" s="14"/>
      <c r="EM1" s="14"/>
      <c r="EN1" s="14"/>
      <c r="EO1" s="14"/>
      <c r="EP1" s="14"/>
      <c r="EQ1" s="14"/>
      <c r="ER1" s="14"/>
      <c r="ES1" s="14"/>
      <c r="ET1" s="14"/>
      <c r="EU1" s="14"/>
      <c r="EV1" s="14"/>
      <c r="EW1" s="14"/>
      <c r="EX1" s="14"/>
      <c r="EY1" s="14"/>
      <c r="EZ1" s="14"/>
      <c r="FA1" s="14"/>
      <c r="FB1" s="14"/>
      <c r="FC1" s="14"/>
      <c r="FD1" s="14"/>
      <c r="FE1" s="14"/>
      <c r="FF1" s="14"/>
      <c r="FG1" s="14"/>
      <c r="FH1" s="14"/>
      <c r="FI1" s="14"/>
      <c r="FJ1" s="14"/>
      <c r="FK1" s="14"/>
      <c r="FL1" s="14"/>
      <c r="FM1" s="14"/>
      <c r="FN1" s="14"/>
      <c r="FO1" s="14"/>
      <c r="FP1" s="14"/>
      <c r="FQ1" s="14"/>
      <c r="FR1" s="14"/>
      <c r="FS1" s="14"/>
      <c r="FT1" s="14"/>
      <c r="FU1" s="14"/>
      <c r="FV1" s="14"/>
      <c r="FW1" s="14"/>
      <c r="FX1" s="14"/>
      <c r="FY1" s="14"/>
      <c r="FZ1" s="14"/>
      <c r="GA1" s="14"/>
      <c r="GB1" s="14"/>
      <c r="GC1" s="14"/>
      <c r="GD1" s="14"/>
      <c r="GE1" s="14"/>
      <c r="GF1" s="14"/>
      <c r="GG1" s="14"/>
      <c r="GH1" s="14"/>
      <c r="GI1" s="14"/>
      <c r="GJ1" s="14"/>
      <c r="GK1" s="14"/>
      <c r="GL1" s="14"/>
      <c r="GM1" s="14"/>
      <c r="GN1" s="14"/>
      <c r="GO1" s="14"/>
      <c r="GP1" s="14"/>
      <c r="GQ1" s="14"/>
      <c r="GR1" s="14"/>
      <c r="GS1" s="14"/>
    </row>
    <row r="2" spans="1:201" s="33" customFormat="1" ht="13.5" thickBot="1">
      <c r="A2" s="16"/>
      <c r="B2" s="17"/>
      <c r="C2" s="18"/>
      <c r="D2" s="20"/>
      <c r="E2" s="21"/>
      <c r="F2" s="22"/>
      <c r="G2" s="23"/>
      <c r="H2" s="28"/>
      <c r="I2" s="18"/>
      <c r="J2" s="24"/>
      <c r="K2" s="25"/>
      <c r="L2" s="26" t="s">
        <v>18</v>
      </c>
      <c r="M2" s="27" t="s">
        <v>18</v>
      </c>
      <c r="N2" s="27" t="s">
        <v>18</v>
      </c>
      <c r="O2" s="27" t="s">
        <v>18</v>
      </c>
      <c r="P2" s="27" t="s">
        <v>18</v>
      </c>
      <c r="Q2" s="27" t="s">
        <v>18</v>
      </c>
      <c r="R2" s="29"/>
      <c r="S2" s="30"/>
      <c r="T2" s="31"/>
      <c r="U2" s="511"/>
      <c r="V2" s="32"/>
    </row>
    <row r="3" spans="1:201" s="292" customFormat="1" ht="25.5">
      <c r="A3" s="512" t="s">
        <v>440</v>
      </c>
      <c r="B3" s="513" t="s">
        <v>441</v>
      </c>
      <c r="C3" s="512" t="s">
        <v>442</v>
      </c>
      <c r="D3" s="514">
        <v>42508</v>
      </c>
      <c r="E3" s="515">
        <v>674916.36</v>
      </c>
      <c r="F3" s="516">
        <v>580500</v>
      </c>
      <c r="G3" s="517" t="s">
        <v>443</v>
      </c>
      <c r="H3" s="40" t="s">
        <v>444</v>
      </c>
      <c r="I3" s="512" t="s">
        <v>445</v>
      </c>
      <c r="J3" s="514">
        <v>42648</v>
      </c>
      <c r="K3" s="518"/>
      <c r="L3" s="519" t="s">
        <v>446</v>
      </c>
      <c r="M3" s="514">
        <v>42562</v>
      </c>
      <c r="N3" s="514">
        <v>42571</v>
      </c>
      <c r="O3" s="514">
        <v>42562</v>
      </c>
      <c r="P3" s="514">
        <v>42566</v>
      </c>
      <c r="Q3" s="514">
        <v>42566</v>
      </c>
      <c r="R3" s="29"/>
      <c r="S3" s="520"/>
      <c r="T3" s="521"/>
      <c r="U3" s="522"/>
    </row>
    <row r="4" spans="1:201" s="291" customFormat="1" ht="25.5">
      <c r="A4" s="244" t="s">
        <v>447</v>
      </c>
      <c r="B4" s="523" t="s">
        <v>448</v>
      </c>
      <c r="C4" s="244" t="s">
        <v>33</v>
      </c>
      <c r="D4" s="524">
        <v>42527</v>
      </c>
      <c r="E4" s="525">
        <v>10173.65</v>
      </c>
      <c r="F4" s="526" t="s">
        <v>449</v>
      </c>
      <c r="G4" s="527" t="s">
        <v>449</v>
      </c>
      <c r="H4" s="56" t="s">
        <v>449</v>
      </c>
      <c r="I4" s="244" t="s">
        <v>445</v>
      </c>
      <c r="J4" s="524">
        <v>42646</v>
      </c>
      <c r="K4" s="527" t="s">
        <v>449</v>
      </c>
      <c r="L4" s="244" t="s">
        <v>446</v>
      </c>
      <c r="M4" s="524">
        <v>42562</v>
      </c>
      <c r="N4" s="524">
        <v>42572</v>
      </c>
      <c r="O4" s="524">
        <v>42562</v>
      </c>
      <c r="P4" s="524">
        <v>42566</v>
      </c>
      <c r="Q4" s="524">
        <v>42566</v>
      </c>
      <c r="R4" s="29"/>
      <c r="S4" s="528"/>
      <c r="T4" s="528"/>
      <c r="U4" s="528"/>
      <c r="V4" s="528"/>
    </row>
    <row r="5" spans="1:201" s="291" customFormat="1" ht="25.5">
      <c r="A5" s="244" t="s">
        <v>450</v>
      </c>
      <c r="B5" s="529" t="s">
        <v>448</v>
      </c>
      <c r="C5" s="244" t="s">
        <v>33</v>
      </c>
      <c r="D5" s="530">
        <v>42676</v>
      </c>
      <c r="E5" s="525">
        <f>SUM(8647.6-(8647.6*15%))</f>
        <v>7350.46</v>
      </c>
      <c r="F5" s="525"/>
      <c r="G5" s="244"/>
      <c r="H5" s="45"/>
      <c r="I5" s="244" t="s">
        <v>445</v>
      </c>
      <c r="J5" s="244"/>
      <c r="K5" s="244"/>
      <c r="L5" s="244"/>
      <c r="M5" s="244"/>
      <c r="N5" s="244"/>
      <c r="O5" s="244"/>
      <c r="P5" s="244"/>
      <c r="Q5" s="244"/>
      <c r="R5" s="29"/>
      <c r="S5" s="528"/>
      <c r="T5" s="528"/>
      <c r="U5" s="528"/>
      <c r="V5" s="528"/>
    </row>
    <row r="6" spans="1:201" s="291" customFormat="1">
      <c r="A6" s="244"/>
      <c r="B6" s="531"/>
      <c r="C6" s="244"/>
      <c r="D6" s="244"/>
      <c r="E6" s="525"/>
      <c r="F6" s="525"/>
      <c r="G6" s="244"/>
      <c r="H6" s="45"/>
      <c r="I6" s="244"/>
      <c r="J6" s="244"/>
      <c r="K6" s="244"/>
      <c r="L6" s="244"/>
      <c r="M6" s="244"/>
      <c r="N6" s="244"/>
      <c r="O6" s="244"/>
      <c r="P6" s="244"/>
      <c r="Q6" s="244"/>
      <c r="R6" s="29"/>
      <c r="S6" s="528"/>
      <c r="T6" s="528"/>
      <c r="U6" s="528"/>
      <c r="V6" s="528"/>
    </row>
    <row r="7" spans="1:201" s="187" customFormat="1">
      <c r="H7" s="64"/>
      <c r="I7" s="282"/>
    </row>
    <row r="8" spans="1:201" s="187" customFormat="1">
      <c r="H8" s="64"/>
      <c r="I8" s="282"/>
    </row>
    <row r="9" spans="1:201" s="187" customFormat="1">
      <c r="H9" s="64"/>
      <c r="I9" s="282"/>
    </row>
    <row r="10" spans="1:201" s="187" customFormat="1">
      <c r="H10" s="64"/>
      <c r="I10" s="282"/>
    </row>
    <row r="11" spans="1:201" s="187" customFormat="1">
      <c r="H11" s="64"/>
      <c r="I11" s="282"/>
    </row>
    <row r="12" spans="1:201" s="187" customFormat="1">
      <c r="H12" s="64"/>
      <c r="I12" s="282"/>
    </row>
    <row r="13" spans="1:201" s="187" customFormat="1">
      <c r="H13" s="64"/>
      <c r="I13" s="282"/>
    </row>
    <row r="14" spans="1:201" s="187" customFormat="1">
      <c r="H14" s="64"/>
      <c r="I14" s="282"/>
    </row>
    <row r="15" spans="1:201" s="187" customFormat="1">
      <c r="H15" s="64"/>
      <c r="I15" s="282"/>
    </row>
    <row r="16" spans="1:201" s="187" customFormat="1">
      <c r="H16" s="64"/>
      <c r="I16" s="282"/>
    </row>
    <row r="17" spans="8:9" s="187" customFormat="1">
      <c r="H17" s="64"/>
      <c r="I17" s="282"/>
    </row>
    <row r="18" spans="8:9" s="187" customFormat="1">
      <c r="H18" s="64"/>
      <c r="I18" s="282"/>
    </row>
    <row r="19" spans="8:9" s="187" customFormat="1">
      <c r="H19" s="64"/>
      <c r="I19" s="282"/>
    </row>
    <row r="20" spans="8:9" s="187" customFormat="1">
      <c r="H20" s="64"/>
      <c r="I20" s="282"/>
    </row>
    <row r="21" spans="8:9" s="187" customFormat="1">
      <c r="H21" s="64"/>
      <c r="I21" s="282"/>
    </row>
    <row r="22" spans="8:9" s="187" customFormat="1">
      <c r="H22" s="64"/>
      <c r="I22" s="282"/>
    </row>
    <row r="23" spans="8:9" s="187" customFormat="1">
      <c r="H23" s="64"/>
      <c r="I23" s="282"/>
    </row>
    <row r="24" spans="8:9" s="187" customFormat="1">
      <c r="H24" s="64"/>
      <c r="I24" s="282"/>
    </row>
    <row r="25" spans="8:9" s="187" customFormat="1">
      <c r="H25" s="64"/>
      <c r="I25" s="282"/>
    </row>
    <row r="26" spans="8:9" s="187" customFormat="1">
      <c r="H26" s="64"/>
      <c r="I26" s="282"/>
    </row>
    <row r="27" spans="8:9" s="187" customFormat="1">
      <c r="H27" s="64"/>
      <c r="I27" s="282"/>
    </row>
    <row r="28" spans="8:9" s="187" customFormat="1">
      <c r="H28" s="64"/>
      <c r="I28" s="282"/>
    </row>
    <row r="29" spans="8:9" s="187" customFormat="1">
      <c r="H29" s="64"/>
      <c r="I29" s="282"/>
    </row>
    <row r="30" spans="8:9" s="187" customFormat="1">
      <c r="H30" s="64"/>
      <c r="I30" s="282"/>
    </row>
    <row r="31" spans="8:9" s="187" customFormat="1">
      <c r="H31" s="64"/>
      <c r="I31" s="282"/>
    </row>
    <row r="32" spans="8:9" s="187" customFormat="1">
      <c r="H32" s="64"/>
      <c r="I32" s="282"/>
    </row>
    <row r="33" spans="8:9" s="187" customFormat="1">
      <c r="H33" s="64"/>
      <c r="I33" s="282"/>
    </row>
    <row r="34" spans="8:9" s="187" customFormat="1">
      <c r="H34" s="64"/>
      <c r="I34" s="282"/>
    </row>
    <row r="35" spans="8:9" s="187" customFormat="1">
      <c r="H35" s="64"/>
      <c r="I35" s="282"/>
    </row>
    <row r="36" spans="8:9" s="187" customFormat="1">
      <c r="H36" s="64"/>
      <c r="I36" s="282"/>
    </row>
    <row r="37" spans="8:9" s="187" customFormat="1">
      <c r="H37" s="64"/>
      <c r="I37" s="282"/>
    </row>
    <row r="38" spans="8:9" s="187" customFormat="1">
      <c r="H38" s="64"/>
      <c r="I38" s="282"/>
    </row>
    <row r="39" spans="8:9" s="187" customFormat="1">
      <c r="H39" s="64"/>
      <c r="I39" s="282"/>
    </row>
  </sheetData>
  <pageMargins left="0.11811023622047245" right="0" top="0.74803149606299213" bottom="0.74803149606299213" header="0.31496062992125984" footer="0.31496062992125984"/>
  <pageSetup paperSize="9" scale="35" fitToHeight="1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2016</vt:lpstr>
      <vt:lpstr>2016 (Llei Patr.)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Rosa Montalban</dc:creator>
  <cp:lastModifiedBy>Usuari</cp:lastModifiedBy>
  <dcterms:created xsi:type="dcterms:W3CDTF">2018-03-19T07:35:59Z</dcterms:created>
  <dcterms:modified xsi:type="dcterms:W3CDTF">2018-03-30T16:54:03Z</dcterms:modified>
</cp:coreProperties>
</file>